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S:\Apportionment\Apport\BULLETIN\LEVY\2021\Web Files\"/>
    </mc:Choice>
  </mc:AlternateContent>
  <xr:revisionPtr revIDLastSave="0" documentId="13_ncr:1_{9EC721C1-A448-4E60-8CAA-27AA4DC0CEFD}" xr6:coauthVersionLast="47" xr6:coauthVersionMax="47" xr10:uidLastSave="{00000000-0000-0000-0000-000000000000}"/>
  <bookViews>
    <workbookView xWindow="-27420" yWindow="750" windowWidth="17475" windowHeight="14550" xr2:uid="{531BEEA7-54A0-4BDB-8AE7-5FD695D12F1B}"/>
  </bookViews>
  <sheets>
    <sheet name="1061(21)Table" sheetId="2" r:id="rId1"/>
  </sheets>
  <definedNames>
    <definedName name="_xlnm._FilterDatabase" localSheetId="0" hidden="1">'1061(21)Table'!#REF!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0">Table1061[#All]</definedName>
    <definedName name="_xlnm.Print_Area">#REF!</definedName>
    <definedName name="_xlnm.Print_Titles" localSheetId="0">'1061(21)Table'!$2:$2</definedName>
    <definedName name="_xlnm.Print_Titles">#N/A</definedName>
    <definedName name="SPAC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0" i="2" l="1"/>
  <c r="I220" i="2" s="1"/>
  <c r="E216" i="2"/>
  <c r="I216" i="2" s="1"/>
  <c r="E208" i="2"/>
  <c r="E204" i="2"/>
  <c r="E279" i="2"/>
  <c r="F279" i="2" s="1"/>
  <c r="E227" i="2"/>
  <c r="I227" i="2" s="1"/>
  <c r="J189" i="2"/>
  <c r="J185" i="2"/>
  <c r="J247" i="2"/>
  <c r="J231" i="2"/>
  <c r="E217" i="2"/>
  <c r="E193" i="2"/>
  <c r="I193" i="2" s="1"/>
  <c r="J228" i="2"/>
  <c r="J224" i="2"/>
  <c r="J220" i="2"/>
  <c r="E264" i="2"/>
  <c r="I264" i="2" s="1"/>
  <c r="J274" i="2"/>
  <c r="J230" i="2"/>
  <c r="E278" i="2"/>
  <c r="I278" i="2" s="1"/>
  <c r="E266" i="2"/>
  <c r="I266" i="2" s="1"/>
  <c r="E180" i="2"/>
  <c r="I180" i="2" s="1"/>
  <c r="E275" i="2"/>
  <c r="I275" i="2" s="1"/>
  <c r="E263" i="2"/>
  <c r="I263" i="2" s="1"/>
  <c r="E259" i="2"/>
  <c r="I259" i="2" s="1"/>
  <c r="E251" i="2"/>
  <c r="F251" i="2" s="1"/>
  <c r="E203" i="2"/>
  <c r="F203" i="2" s="1"/>
  <c r="E195" i="2"/>
  <c r="I195" i="2" s="1"/>
  <c r="E187" i="2"/>
  <c r="I187" i="2" s="1"/>
  <c r="E183" i="2"/>
  <c r="I183" i="2" s="1"/>
  <c r="E11" i="2"/>
  <c r="I11" i="2" s="1"/>
  <c r="E286" i="2"/>
  <c r="I286" i="2" s="1"/>
  <c r="E238" i="2"/>
  <c r="F238" i="2" s="1"/>
  <c r="E234" i="2"/>
  <c r="F234" i="2" s="1"/>
  <c r="E218" i="2"/>
  <c r="I218" i="2" s="1"/>
  <c r="E214" i="2"/>
  <c r="F214" i="2" s="1"/>
  <c r="E194" i="2"/>
  <c r="I194" i="2" s="1"/>
  <c r="E186" i="2"/>
  <c r="I186" i="2" s="1"/>
  <c r="E182" i="2"/>
  <c r="I182" i="2" s="1"/>
  <c r="E293" i="2"/>
  <c r="F293" i="2" s="1"/>
  <c r="E289" i="2"/>
  <c r="F289" i="2" s="1"/>
  <c r="E296" i="2"/>
  <c r="F296" i="2" s="1"/>
  <c r="E292" i="2"/>
  <c r="F292" i="2" s="1"/>
  <c r="E284" i="2"/>
  <c r="F284" i="2" s="1"/>
  <c r="E280" i="2"/>
  <c r="I280" i="2" s="1"/>
  <c r="E272" i="2"/>
  <c r="I272" i="2" s="1"/>
  <c r="E252" i="2"/>
  <c r="I252" i="2" s="1"/>
  <c r="E196" i="2"/>
  <c r="I196" i="2" s="1"/>
  <c r="E188" i="2"/>
  <c r="I188" i="2" s="1"/>
  <c r="E184" i="2"/>
  <c r="F184" i="2" s="1"/>
  <c r="J92" i="2"/>
  <c r="J88" i="2"/>
  <c r="J167" i="2"/>
  <c r="J151" i="2"/>
  <c r="J147" i="2"/>
  <c r="J119" i="2"/>
  <c r="J115" i="2"/>
  <c r="J95" i="2"/>
  <c r="J91" i="2"/>
  <c r="J87" i="2"/>
  <c r="J83" i="2"/>
  <c r="J47" i="2"/>
  <c r="J213" i="2"/>
  <c r="J201" i="2"/>
  <c r="J41" i="2"/>
  <c r="J33" i="2"/>
  <c r="J13" i="2"/>
  <c r="J84" i="2"/>
  <c r="J80" i="2"/>
  <c r="J60" i="2"/>
  <c r="J56" i="2"/>
  <c r="J52" i="2"/>
  <c r="J48" i="2"/>
  <c r="J44" i="2"/>
  <c r="J28" i="2"/>
  <c r="J24" i="2"/>
  <c r="J20" i="2"/>
  <c r="J282" i="2"/>
  <c r="J258" i="2"/>
  <c r="J198" i="2"/>
  <c r="J186" i="2"/>
  <c r="J174" i="2"/>
  <c r="J158" i="2"/>
  <c r="J154" i="2"/>
  <c r="J150" i="2"/>
  <c r="J142" i="2"/>
  <c r="J126" i="2"/>
  <c r="J122" i="2"/>
  <c r="J118" i="2"/>
  <c r="J102" i="2"/>
  <c r="J70" i="2"/>
  <c r="J30" i="2"/>
  <c r="J26" i="2"/>
  <c r="J22" i="2"/>
  <c r="J10" i="2"/>
  <c r="J6" i="2"/>
  <c r="J293" i="2"/>
  <c r="J265" i="2"/>
  <c r="J257" i="2"/>
  <c r="J205" i="2"/>
  <c r="J181" i="2"/>
  <c r="J173" i="2"/>
  <c r="J169" i="2"/>
  <c r="J157" i="2"/>
  <c r="J153" i="2"/>
  <c r="J145" i="2"/>
  <c r="J97" i="2"/>
  <c r="J93" i="2"/>
  <c r="J89" i="2"/>
  <c r="J73" i="2"/>
  <c r="J248" i="2"/>
  <c r="J216" i="2"/>
  <c r="J196" i="2"/>
  <c r="J192" i="2"/>
  <c r="J184" i="2"/>
  <c r="J172" i="2"/>
  <c r="J116" i="2"/>
  <c r="J112" i="2"/>
  <c r="J287" i="2"/>
  <c r="J279" i="2"/>
  <c r="E295" i="2"/>
  <c r="I295" i="2" s="1"/>
  <c r="E276" i="2"/>
  <c r="I276" i="2" s="1"/>
  <c r="E268" i="2"/>
  <c r="I268" i="2" s="1"/>
  <c r="E260" i="2"/>
  <c r="I260" i="2" s="1"/>
  <c r="J252" i="2"/>
  <c r="J240" i="2"/>
  <c r="J236" i="2"/>
  <c r="J232" i="2"/>
  <c r="E205" i="2"/>
  <c r="F205" i="2" s="1"/>
  <c r="E283" i="2"/>
  <c r="F283" i="2" s="1"/>
  <c r="J275" i="2"/>
  <c r="J271" i="2"/>
  <c r="J267" i="2"/>
  <c r="E197" i="2"/>
  <c r="F197" i="2" s="1"/>
  <c r="C298" i="2"/>
  <c r="E294" i="2"/>
  <c r="I294" i="2" s="1"/>
  <c r="E271" i="2"/>
  <c r="I271" i="2" s="1"/>
  <c r="E267" i="2"/>
  <c r="F267" i="2" s="1"/>
  <c r="E244" i="2"/>
  <c r="I244" i="2" s="1"/>
  <c r="E240" i="2"/>
  <c r="I240" i="2" s="1"/>
  <c r="E232" i="2"/>
  <c r="I232" i="2" s="1"/>
  <c r="E228" i="2"/>
  <c r="I228" i="2" s="1"/>
  <c r="E212" i="2"/>
  <c r="I212" i="2" s="1"/>
  <c r="J200" i="2"/>
  <c r="J188" i="2"/>
  <c r="E181" i="2"/>
  <c r="F181" i="2" s="1"/>
  <c r="E177" i="2"/>
  <c r="I177" i="2" s="1"/>
  <c r="E133" i="2"/>
  <c r="I133" i="2" s="1"/>
  <c r="E109" i="2"/>
  <c r="I109" i="2" s="1"/>
  <c r="E77" i="2"/>
  <c r="I77" i="2" s="1"/>
  <c r="E73" i="2"/>
  <c r="I73" i="2" s="1"/>
  <c r="E45" i="2"/>
  <c r="I45" i="2" s="1"/>
  <c r="E37" i="2"/>
  <c r="I37" i="2" s="1"/>
  <c r="E9" i="2"/>
  <c r="I9" i="2" s="1"/>
  <c r="D298" i="2"/>
  <c r="J243" i="2"/>
  <c r="I208" i="2"/>
  <c r="J180" i="2"/>
  <c r="G298" i="2"/>
  <c r="E282" i="2"/>
  <c r="I282" i="2" s="1"/>
  <c r="J215" i="2"/>
  <c r="I204" i="2"/>
  <c r="H298" i="2"/>
  <c r="E270" i="2"/>
  <c r="I270" i="2" s="1"/>
  <c r="E235" i="2"/>
  <c r="I235" i="2" s="1"/>
  <c r="E223" i="2"/>
  <c r="I223" i="2" s="1"/>
  <c r="E176" i="2"/>
  <c r="I176" i="2" s="1"/>
  <c r="E168" i="2"/>
  <c r="I168" i="2" s="1"/>
  <c r="E164" i="2"/>
  <c r="I164" i="2" s="1"/>
  <c r="E160" i="2"/>
  <c r="I160" i="2" s="1"/>
  <c r="E152" i="2"/>
  <c r="I152" i="2" s="1"/>
  <c r="E144" i="2"/>
  <c r="I144" i="2" s="1"/>
  <c r="E96" i="2"/>
  <c r="F96" i="2" s="1"/>
  <c r="E88" i="2"/>
  <c r="I88" i="2" s="1"/>
  <c r="E80" i="2"/>
  <c r="I80" i="2" s="1"/>
  <c r="E76" i="2"/>
  <c r="F76" i="2" s="1"/>
  <c r="E64" i="2"/>
  <c r="F64" i="2" s="1"/>
  <c r="E56" i="2"/>
  <c r="I56" i="2" s="1"/>
  <c r="E48" i="2"/>
  <c r="I48" i="2" s="1"/>
  <c r="E44" i="2"/>
  <c r="I44" i="2" s="1"/>
  <c r="E40" i="2"/>
  <c r="F40" i="2" s="1"/>
  <c r="E28" i="2"/>
  <c r="I28" i="2" s="1"/>
  <c r="E24" i="2"/>
  <c r="I24" i="2" s="1"/>
  <c r="E16" i="2"/>
  <c r="I16" i="2" s="1"/>
  <c r="E215" i="2"/>
  <c r="I215" i="2" s="1"/>
  <c r="E211" i="2"/>
  <c r="I211" i="2" s="1"/>
  <c r="J199" i="2"/>
  <c r="J183" i="2"/>
  <c r="E191" i="2"/>
  <c r="I191" i="2" s="1"/>
  <c r="J292" i="2"/>
  <c r="E285" i="2"/>
  <c r="F285" i="2" s="1"/>
  <c r="J277" i="2"/>
  <c r="E254" i="2"/>
  <c r="I254" i="2" s="1"/>
  <c r="J218" i="2"/>
  <c r="E269" i="2"/>
  <c r="I269" i="2" s="1"/>
  <c r="J261" i="2"/>
  <c r="J249" i="2"/>
  <c r="E230" i="2"/>
  <c r="I230" i="2" s="1"/>
  <c r="E226" i="2"/>
  <c r="I226" i="2" s="1"/>
  <c r="E222" i="2"/>
  <c r="I222" i="2" s="1"/>
  <c r="E210" i="2"/>
  <c r="I210" i="2" s="1"/>
  <c r="E143" i="2"/>
  <c r="I143" i="2" s="1"/>
  <c r="E131" i="2"/>
  <c r="F131" i="2" s="1"/>
  <c r="E123" i="2"/>
  <c r="I123" i="2" s="1"/>
  <c r="E115" i="2"/>
  <c r="I115" i="2" s="1"/>
  <c r="E111" i="2"/>
  <c r="F111" i="2" s="1"/>
  <c r="E107" i="2"/>
  <c r="I107" i="2" s="1"/>
  <c r="E35" i="2"/>
  <c r="I35" i="2" s="1"/>
  <c r="J295" i="2"/>
  <c r="E265" i="2"/>
  <c r="I265" i="2" s="1"/>
  <c r="E261" i="2"/>
  <c r="I261" i="2" s="1"/>
  <c r="E257" i="2"/>
  <c r="F257" i="2" s="1"/>
  <c r="E249" i="2"/>
  <c r="I249" i="2" s="1"/>
  <c r="J245" i="2"/>
  <c r="J233" i="2"/>
  <c r="E190" i="2"/>
  <c r="I190" i="2" s="1"/>
  <c r="E178" i="2"/>
  <c r="I178" i="2" s="1"/>
  <c r="J260" i="2"/>
  <c r="E241" i="2"/>
  <c r="I241" i="2" s="1"/>
  <c r="E237" i="2"/>
  <c r="I237" i="2" s="1"/>
  <c r="E229" i="2"/>
  <c r="I229" i="2" s="1"/>
  <c r="E166" i="2"/>
  <c r="I166" i="2" s="1"/>
  <c r="E162" i="2"/>
  <c r="F162" i="2" s="1"/>
  <c r="E138" i="2"/>
  <c r="I138" i="2" s="1"/>
  <c r="E134" i="2"/>
  <c r="I134" i="2" s="1"/>
  <c r="E98" i="2"/>
  <c r="F98" i="2" s="1"/>
  <c r="E78" i="2"/>
  <c r="F78" i="2" s="1"/>
  <c r="E66" i="2"/>
  <c r="F66" i="2" s="1"/>
  <c r="E42" i="2"/>
  <c r="F42" i="2" s="1"/>
  <c r="E38" i="2"/>
  <c r="I38" i="2" s="1"/>
  <c r="E14" i="2"/>
  <c r="F14" i="2" s="1"/>
  <c r="E288" i="2"/>
  <c r="I288" i="2" s="1"/>
  <c r="E233" i="2"/>
  <c r="I233" i="2" s="1"/>
  <c r="J225" i="2"/>
  <c r="E219" i="2"/>
  <c r="I219" i="2" s="1"/>
  <c r="E198" i="2"/>
  <c r="I198" i="2" s="1"/>
  <c r="J194" i="2"/>
  <c r="J176" i="2"/>
  <c r="E169" i="2"/>
  <c r="I169" i="2" s="1"/>
  <c r="E165" i="2"/>
  <c r="I165" i="2" s="1"/>
  <c r="E157" i="2"/>
  <c r="F157" i="2" s="1"/>
  <c r="E130" i="2"/>
  <c r="I130" i="2" s="1"/>
  <c r="E99" i="2"/>
  <c r="I99" i="2" s="1"/>
  <c r="E91" i="2"/>
  <c r="I91" i="2" s="1"/>
  <c r="E83" i="2"/>
  <c r="I83" i="2" s="1"/>
  <c r="E72" i="2"/>
  <c r="I72" i="2" s="1"/>
  <c r="E41" i="2"/>
  <c r="I41" i="2" s="1"/>
  <c r="J29" i="2"/>
  <c r="J25" i="2"/>
  <c r="E6" i="2"/>
  <c r="I6" i="2" s="1"/>
  <c r="J204" i="2"/>
  <c r="J197" i="2"/>
  <c r="E281" i="2"/>
  <c r="I281" i="2" s="1"/>
  <c r="J253" i="2"/>
  <c r="E243" i="2"/>
  <c r="I243" i="2" s="1"/>
  <c r="E236" i="2"/>
  <c r="I236" i="2" s="1"/>
  <c r="J148" i="2"/>
  <c r="J144" i="2"/>
  <c r="E141" i="2"/>
  <c r="I141" i="2" s="1"/>
  <c r="J129" i="2"/>
  <c r="J125" i="2"/>
  <c r="J121" i="2"/>
  <c r="J94" i="2"/>
  <c r="J90" i="2"/>
  <c r="J86" i="2"/>
  <c r="E79" i="2"/>
  <c r="I79" i="2" s="1"/>
  <c r="J71" i="2"/>
  <c r="E17" i="2"/>
  <c r="F17" i="2" s="1"/>
  <c r="J9" i="2"/>
  <c r="J291" i="2"/>
  <c r="E274" i="2"/>
  <c r="I274" i="2" s="1"/>
  <c r="E253" i="2"/>
  <c r="F253" i="2" s="1"/>
  <c r="E246" i="2"/>
  <c r="I246" i="2" s="1"/>
  <c r="E239" i="2"/>
  <c r="I239" i="2" s="1"/>
  <c r="E225" i="2"/>
  <c r="I225" i="2" s="1"/>
  <c r="J221" i="2"/>
  <c r="E201" i="2"/>
  <c r="F201" i="2" s="1"/>
  <c r="J193" i="2"/>
  <c r="E137" i="2"/>
  <c r="I137" i="2" s="1"/>
  <c r="E106" i="2"/>
  <c r="I106" i="2" s="1"/>
  <c r="E102" i="2"/>
  <c r="I102" i="2" s="1"/>
  <c r="E75" i="2"/>
  <c r="F75" i="2" s="1"/>
  <c r="J63" i="2"/>
  <c r="J59" i="2"/>
  <c r="J55" i="2"/>
  <c r="J51" i="2"/>
  <c r="E291" i="2"/>
  <c r="F291" i="2" s="1"/>
  <c r="E287" i="2"/>
  <c r="F287" i="2" s="1"/>
  <c r="E277" i="2"/>
  <c r="I277" i="2" s="1"/>
  <c r="E242" i="2"/>
  <c r="I242" i="2" s="1"/>
  <c r="J238" i="2"/>
  <c r="J217" i="2"/>
  <c r="E207" i="2"/>
  <c r="I207" i="2" s="1"/>
  <c r="J105" i="2"/>
  <c r="E67" i="2"/>
  <c r="I67" i="2" s="1"/>
  <c r="E59" i="2"/>
  <c r="I59" i="2" s="1"/>
  <c r="E51" i="2"/>
  <c r="I51" i="2" s="1"/>
  <c r="E32" i="2"/>
  <c r="F32" i="2" s="1"/>
  <c r="C299" i="2"/>
  <c r="E273" i="2"/>
  <c r="I273" i="2" s="1"/>
  <c r="E256" i="2"/>
  <c r="I256" i="2" s="1"/>
  <c r="J206" i="2"/>
  <c r="E200" i="2"/>
  <c r="I200" i="2" s="1"/>
  <c r="E179" i="2"/>
  <c r="I179" i="2" s="1"/>
  <c r="E140" i="2"/>
  <c r="F140" i="2" s="1"/>
  <c r="E136" i="2"/>
  <c r="F136" i="2" s="1"/>
  <c r="E105" i="2"/>
  <c r="I105" i="2" s="1"/>
  <c r="E74" i="2"/>
  <c r="I74" i="2" s="1"/>
  <c r="J62" i="2"/>
  <c r="J58" i="2"/>
  <c r="J54" i="2"/>
  <c r="E47" i="2"/>
  <c r="I47" i="2" s="1"/>
  <c r="D299" i="2"/>
  <c r="J297" i="2"/>
  <c r="J262" i="2"/>
  <c r="E245" i="2"/>
  <c r="I245" i="2" s="1"/>
  <c r="J237" i="2"/>
  <c r="E231" i="2"/>
  <c r="I231" i="2" s="1"/>
  <c r="E224" i="2"/>
  <c r="I224" i="2" s="1"/>
  <c r="E175" i="2"/>
  <c r="I175" i="2" s="1"/>
  <c r="E163" i="2"/>
  <c r="I163" i="2" s="1"/>
  <c r="E155" i="2"/>
  <c r="I155" i="2" s="1"/>
  <c r="E147" i="2"/>
  <c r="I147" i="2" s="1"/>
  <c r="E128" i="2"/>
  <c r="I128" i="2" s="1"/>
  <c r="E120" i="2"/>
  <c r="I120" i="2" s="1"/>
  <c r="E112" i="2"/>
  <c r="I112" i="2" s="1"/>
  <c r="E101" i="2"/>
  <c r="I101" i="2" s="1"/>
  <c r="E81" i="2"/>
  <c r="I81" i="2" s="1"/>
  <c r="E70" i="2"/>
  <c r="I70" i="2" s="1"/>
  <c r="E43" i="2"/>
  <c r="I43" i="2" s="1"/>
  <c r="J31" i="2"/>
  <c r="J27" i="2"/>
  <c r="J23" i="2"/>
  <c r="E12" i="2"/>
  <c r="E8" i="2"/>
  <c r="I8" i="2" s="1"/>
  <c r="E297" i="2"/>
  <c r="I297" i="2" s="1"/>
  <c r="E290" i="2"/>
  <c r="I290" i="2" s="1"/>
  <c r="J286" i="2"/>
  <c r="E248" i="2"/>
  <c r="I248" i="2" s="1"/>
  <c r="J244" i="2"/>
  <c r="J234" i="2"/>
  <c r="E185" i="2"/>
  <c r="F185" i="2" s="1"/>
  <c r="H299" i="2"/>
  <c r="J38" i="2"/>
  <c r="E31" i="2"/>
  <c r="I31" i="2" s="1"/>
  <c r="E27" i="2"/>
  <c r="I27" i="2" s="1"/>
  <c r="E19" i="2"/>
  <c r="F19" i="2" s="1"/>
  <c r="J7" i="2"/>
  <c r="E255" i="2"/>
  <c r="I255" i="2" s="1"/>
  <c r="E213" i="2"/>
  <c r="F213" i="2" s="1"/>
  <c r="E199" i="2"/>
  <c r="I199" i="2" s="1"/>
  <c r="E192" i="2"/>
  <c r="I192" i="2" s="1"/>
  <c r="E139" i="2"/>
  <c r="I139" i="2" s="1"/>
  <c r="E108" i="2"/>
  <c r="F108" i="2" s="1"/>
  <c r="E104" i="2"/>
  <c r="F104" i="2" s="1"/>
  <c r="J65" i="2"/>
  <c r="J61" i="2"/>
  <c r="J57" i="2"/>
  <c r="E46" i="2"/>
  <c r="I46" i="2" s="1"/>
  <c r="E15" i="2"/>
  <c r="J226" i="2"/>
  <c r="J212" i="2"/>
  <c r="E209" i="2"/>
  <c r="I209" i="2" s="1"/>
  <c r="J202" i="2"/>
  <c r="J208" i="2"/>
  <c r="E202" i="2"/>
  <c r="I202" i="2" s="1"/>
  <c r="E69" i="2"/>
  <c r="I69" i="2" s="1"/>
  <c r="E49" i="2"/>
  <c r="I49" i="2" s="1"/>
  <c r="E3" i="2"/>
  <c r="I3" i="2" s="1"/>
  <c r="J264" i="2"/>
  <c r="E258" i="2"/>
  <c r="I258" i="2" s="1"/>
  <c r="E247" i="2"/>
  <c r="I247" i="2" s="1"/>
  <c r="J229" i="2"/>
  <c r="F272" i="2"/>
  <c r="F275" i="2"/>
  <c r="J280" i="2"/>
  <c r="J269" i="2"/>
  <c r="E189" i="2"/>
  <c r="J178" i="2"/>
  <c r="J284" i="2"/>
  <c r="J273" i="2"/>
  <c r="J256" i="2"/>
  <c r="J195" i="2"/>
  <c r="F195" i="2"/>
  <c r="E174" i="2"/>
  <c r="I174" i="2" s="1"/>
  <c r="J288" i="2"/>
  <c r="E262" i="2"/>
  <c r="I262" i="2" s="1"/>
  <c r="J259" i="2"/>
  <c r="E250" i="2"/>
  <c r="I250" i="2" s="1"/>
  <c r="J290" i="2"/>
  <c r="J246" i="2"/>
  <c r="I181" i="2"/>
  <c r="J161" i="2"/>
  <c r="J281" i="2"/>
  <c r="I279" i="2"/>
  <c r="J294" i="2"/>
  <c r="J283" i="2"/>
  <c r="J110" i="2"/>
  <c r="J296" i="2"/>
  <c r="J285" i="2"/>
  <c r="J242" i="2"/>
  <c r="J266" i="2"/>
  <c r="J168" i="2"/>
  <c r="J289" i="2"/>
  <c r="J268" i="2"/>
  <c r="J270" i="2"/>
  <c r="E221" i="2"/>
  <c r="J272" i="2"/>
  <c r="F270" i="2"/>
  <c r="J263" i="2"/>
  <c r="F217" i="2"/>
  <c r="I217" i="2"/>
  <c r="J210" i="2"/>
  <c r="J136" i="2"/>
  <c r="J227" i="2"/>
  <c r="J171" i="2"/>
  <c r="J276" i="2"/>
  <c r="F254" i="2"/>
  <c r="J254" i="2"/>
  <c r="J278" i="2"/>
  <c r="E206" i="2"/>
  <c r="I206" i="2" s="1"/>
  <c r="J250" i="2"/>
  <c r="J235" i="2"/>
  <c r="J203" i="2"/>
  <c r="F182" i="2"/>
  <c r="E154" i="2"/>
  <c r="J113" i="2"/>
  <c r="J239" i="2"/>
  <c r="J222" i="2"/>
  <c r="F216" i="2"/>
  <c r="J207" i="2"/>
  <c r="J190" i="2"/>
  <c r="J175" i="2"/>
  <c r="J14" i="2"/>
  <c r="J241" i="2"/>
  <c r="J209" i="2"/>
  <c r="J177" i="2"/>
  <c r="J139" i="2"/>
  <c r="J120" i="2"/>
  <c r="F220" i="2"/>
  <c r="J211" i="2"/>
  <c r="J179" i="2"/>
  <c r="J170" i="2"/>
  <c r="J78" i="2"/>
  <c r="J17" i="2"/>
  <c r="I131" i="2"/>
  <c r="E173" i="2"/>
  <c r="E170" i="2"/>
  <c r="E167" i="2"/>
  <c r="J152" i="2"/>
  <c r="J134" i="2"/>
  <c r="J123" i="2"/>
  <c r="J81" i="2"/>
  <c r="J251" i="2"/>
  <c r="F228" i="2"/>
  <c r="J219" i="2"/>
  <c r="J187" i="2"/>
  <c r="J166" i="2"/>
  <c r="J255" i="2"/>
  <c r="J223" i="2"/>
  <c r="J191" i="2"/>
  <c r="J155" i="2"/>
  <c r="J137" i="2"/>
  <c r="F204" i="2"/>
  <c r="E172" i="2"/>
  <c r="I172" i="2" s="1"/>
  <c r="J46" i="2"/>
  <c r="J214" i="2"/>
  <c r="F208" i="2"/>
  <c r="J182" i="2"/>
  <c r="J49" i="2"/>
  <c r="E161" i="2"/>
  <c r="I161" i="2" s="1"/>
  <c r="E158" i="2"/>
  <c r="I158" i="2" s="1"/>
  <c r="J143" i="2"/>
  <c r="J140" i="2"/>
  <c r="E129" i="2"/>
  <c r="E126" i="2"/>
  <c r="J111" i="2"/>
  <c r="J108" i="2"/>
  <c r="E97" i="2"/>
  <c r="E94" i="2"/>
  <c r="J79" i="2"/>
  <c r="J76" i="2"/>
  <c r="E65" i="2"/>
  <c r="I65" i="2" s="1"/>
  <c r="E62" i="2"/>
  <c r="E33" i="2"/>
  <c r="E30" i="2"/>
  <c r="J15" i="2"/>
  <c r="J12" i="2"/>
  <c r="J163" i="2"/>
  <c r="J160" i="2"/>
  <c r="E149" i="2"/>
  <c r="I149" i="2" s="1"/>
  <c r="E146" i="2"/>
  <c r="I146" i="2" s="1"/>
  <c r="J131" i="2"/>
  <c r="J128" i="2"/>
  <c r="E117" i="2"/>
  <c r="I117" i="2" s="1"/>
  <c r="E114" i="2"/>
  <c r="I114" i="2" s="1"/>
  <c r="J99" i="2"/>
  <c r="J96" i="2"/>
  <c r="E85" i="2"/>
  <c r="I85" i="2" s="1"/>
  <c r="E82" i="2"/>
  <c r="I82" i="2" s="1"/>
  <c r="J67" i="2"/>
  <c r="J64" i="2"/>
  <c r="E53" i="2"/>
  <c r="I53" i="2" s="1"/>
  <c r="E50" i="2"/>
  <c r="I50" i="2" s="1"/>
  <c r="J35" i="2"/>
  <c r="J32" i="2"/>
  <c r="E21" i="2"/>
  <c r="I21" i="2" s="1"/>
  <c r="E18" i="2"/>
  <c r="I18" i="2" s="1"/>
  <c r="E125" i="2"/>
  <c r="I125" i="2" s="1"/>
  <c r="E122" i="2"/>
  <c r="J107" i="2"/>
  <c r="J104" i="2"/>
  <c r="E93" i="2"/>
  <c r="I93" i="2" s="1"/>
  <c r="E90" i="2"/>
  <c r="J75" i="2"/>
  <c r="J72" i="2"/>
  <c r="E61" i="2"/>
  <c r="I61" i="2" s="1"/>
  <c r="E58" i="2"/>
  <c r="I58" i="2" s="1"/>
  <c r="J43" i="2"/>
  <c r="J40" i="2"/>
  <c r="E29" i="2"/>
  <c r="I29" i="2" s="1"/>
  <c r="E26" i="2"/>
  <c r="I26" i="2" s="1"/>
  <c r="J11" i="2"/>
  <c r="J8" i="2"/>
  <c r="J165" i="2"/>
  <c r="J162" i="2"/>
  <c r="E151" i="2"/>
  <c r="E148" i="2"/>
  <c r="J133" i="2"/>
  <c r="J130" i="2"/>
  <c r="E119" i="2"/>
  <c r="E116" i="2"/>
  <c r="J101" i="2"/>
  <c r="J98" i="2"/>
  <c r="E87" i="2"/>
  <c r="E84" i="2"/>
  <c r="J69" i="2"/>
  <c r="J66" i="2"/>
  <c r="E55" i="2"/>
  <c r="E52" i="2"/>
  <c r="J37" i="2"/>
  <c r="J34" i="2"/>
  <c r="E23" i="2"/>
  <c r="E20" i="2"/>
  <c r="J5" i="2"/>
  <c r="E171" i="2"/>
  <c r="I171" i="2" s="1"/>
  <c r="J159" i="2"/>
  <c r="J156" i="2"/>
  <c r="E145" i="2"/>
  <c r="I145" i="2" s="1"/>
  <c r="E142" i="2"/>
  <c r="I142" i="2" s="1"/>
  <c r="J127" i="2"/>
  <c r="J124" i="2"/>
  <c r="E113" i="2"/>
  <c r="I113" i="2" s="1"/>
  <c r="E110" i="2"/>
  <c r="I110" i="2" s="1"/>
  <c r="E34" i="2"/>
  <c r="J19" i="2"/>
  <c r="J16" i="2"/>
  <c r="E5" i="2"/>
  <c r="I5" i="2" s="1"/>
  <c r="E159" i="2"/>
  <c r="E156" i="2"/>
  <c r="F144" i="2"/>
  <c r="J141" i="2"/>
  <c r="J138" i="2"/>
  <c r="E127" i="2"/>
  <c r="I127" i="2" s="1"/>
  <c r="E124" i="2"/>
  <c r="J109" i="2"/>
  <c r="J106" i="2"/>
  <c r="E95" i="2"/>
  <c r="I95" i="2" s="1"/>
  <c r="E92" i="2"/>
  <c r="J77" i="2"/>
  <c r="J74" i="2"/>
  <c r="E63" i="2"/>
  <c r="I63" i="2" s="1"/>
  <c r="E60" i="2"/>
  <c r="J45" i="2"/>
  <c r="J42" i="2"/>
  <c r="J164" i="2"/>
  <c r="E153" i="2"/>
  <c r="I153" i="2" s="1"/>
  <c r="E150" i="2"/>
  <c r="J135" i="2"/>
  <c r="J132" i="2"/>
  <c r="E121" i="2"/>
  <c r="I121" i="2" s="1"/>
  <c r="E118" i="2"/>
  <c r="J103" i="2"/>
  <c r="J100" i="2"/>
  <c r="E89" i="2"/>
  <c r="E86" i="2"/>
  <c r="J68" i="2"/>
  <c r="E57" i="2"/>
  <c r="E54" i="2"/>
  <c r="F45" i="2"/>
  <c r="J39" i="2"/>
  <c r="J36" i="2"/>
  <c r="E25" i="2"/>
  <c r="I25" i="2" s="1"/>
  <c r="E22" i="2"/>
  <c r="I22" i="2" s="1"/>
  <c r="J4" i="2"/>
  <c r="E13" i="2"/>
  <c r="I13" i="2" s="1"/>
  <c r="E10" i="2"/>
  <c r="I10" i="2" s="1"/>
  <c r="J149" i="2"/>
  <c r="J146" i="2"/>
  <c r="E135" i="2"/>
  <c r="E132" i="2"/>
  <c r="J117" i="2"/>
  <c r="J114" i="2"/>
  <c r="E103" i="2"/>
  <c r="E100" i="2"/>
  <c r="F88" i="2"/>
  <c r="J85" i="2"/>
  <c r="J82" i="2"/>
  <c r="E71" i="2"/>
  <c r="E68" i="2"/>
  <c r="J53" i="2"/>
  <c r="J50" i="2"/>
  <c r="E39" i="2"/>
  <c r="E36" i="2"/>
  <c r="J21" i="2"/>
  <c r="J18" i="2"/>
  <c r="E7" i="2"/>
  <c r="I7" i="2" s="1"/>
  <c r="E4" i="2"/>
  <c r="J3" i="2"/>
  <c r="G299" i="2" l="1"/>
  <c r="F166" i="2"/>
  <c r="F295" i="2"/>
  <c r="F107" i="2"/>
  <c r="F80" i="2"/>
  <c r="F37" i="2"/>
  <c r="F282" i="2"/>
  <c r="F133" i="2"/>
  <c r="F196" i="2"/>
  <c r="F193" i="2"/>
  <c r="F48" i="2"/>
  <c r="F186" i="2"/>
  <c r="I205" i="2"/>
  <c r="F130" i="2"/>
  <c r="F188" i="2"/>
  <c r="I251" i="2"/>
  <c r="F74" i="2"/>
  <c r="F263" i="2"/>
  <c r="F266" i="2"/>
  <c r="F43" i="2"/>
  <c r="F233" i="2"/>
  <c r="F67" i="2"/>
  <c r="F280" i="2"/>
  <c r="I184" i="2"/>
  <c r="F187" i="2"/>
  <c r="I157" i="2"/>
  <c r="I78" i="2"/>
  <c r="F164" i="2"/>
  <c r="F202" i="2"/>
  <c r="F59" i="2"/>
  <c r="F230" i="2"/>
  <c r="I234" i="2"/>
  <c r="F83" i="2"/>
  <c r="F11" i="2"/>
  <c r="F70" i="2"/>
  <c r="I283" i="2"/>
  <c r="I238" i="2"/>
  <c r="F177" i="2"/>
  <c r="F271" i="2"/>
  <c r="I111" i="2"/>
  <c r="I197" i="2"/>
  <c r="I136" i="2"/>
  <c r="F260" i="2"/>
  <c r="I214" i="2"/>
  <c r="F236" i="2"/>
  <c r="I284" i="2"/>
  <c r="I76" i="2"/>
  <c r="F256" i="2"/>
  <c r="F281" i="2"/>
  <c r="F194" i="2"/>
  <c r="F276" i="2"/>
  <c r="F252" i="2"/>
  <c r="F227" i="2"/>
  <c r="F246" i="2"/>
  <c r="F183" i="2"/>
  <c r="F268" i="2"/>
  <c r="F294" i="2"/>
  <c r="I40" i="2"/>
  <c r="F264" i="2"/>
  <c r="F210" i="2"/>
  <c r="F209" i="2"/>
  <c r="F138" i="2"/>
  <c r="F240" i="2"/>
  <c r="F160" i="2"/>
  <c r="F277" i="2"/>
  <c r="I66" i="2"/>
  <c r="F35" i="2"/>
  <c r="F139" i="2"/>
  <c r="F248" i="2"/>
  <c r="F249" i="2"/>
  <c r="I287" i="2"/>
  <c r="I98" i="2"/>
  <c r="F243" i="2"/>
  <c r="I289" i="2"/>
  <c r="I293" i="2"/>
  <c r="I14" i="2"/>
  <c r="F38" i="2"/>
  <c r="I96" i="2"/>
  <c r="F178" i="2"/>
  <c r="F218" i="2"/>
  <c r="F180" i="2"/>
  <c r="I296" i="2"/>
  <c r="F229" i="2"/>
  <c r="F286" i="2"/>
  <c r="I32" i="2"/>
  <c r="F69" i="2"/>
  <c r="F169" i="2"/>
  <c r="I292" i="2"/>
  <c r="F244" i="2"/>
  <c r="F176" i="2"/>
  <c r="F123" i="2"/>
  <c r="F147" i="2"/>
  <c r="F24" i="2"/>
  <c r="F3" i="2"/>
  <c r="F41" i="2"/>
  <c r="F175" i="2"/>
  <c r="I64" i="2"/>
  <c r="F109" i="2"/>
  <c r="I253" i="2"/>
  <c r="F259" i="2"/>
  <c r="F105" i="2"/>
  <c r="F242" i="2"/>
  <c r="F231" i="2"/>
  <c r="F258" i="2"/>
  <c r="F31" i="2"/>
  <c r="I140" i="2"/>
  <c r="F114" i="2"/>
  <c r="F152" i="2"/>
  <c r="F222" i="2"/>
  <c r="F212" i="2"/>
  <c r="I203" i="2"/>
  <c r="F51" i="2"/>
  <c r="F46" i="2"/>
  <c r="F8" i="2"/>
  <c r="F128" i="2"/>
  <c r="F211" i="2"/>
  <c r="F278" i="2"/>
  <c r="F223" i="2"/>
  <c r="I267" i="2"/>
  <c r="F224" i="2"/>
  <c r="F28" i="2"/>
  <c r="F192" i="2"/>
  <c r="I285" i="2"/>
  <c r="F174" i="2"/>
  <c r="F245" i="2"/>
  <c r="F261" i="2"/>
  <c r="F206" i="2"/>
  <c r="I213" i="2"/>
  <c r="F65" i="2"/>
  <c r="F101" i="2"/>
  <c r="I185" i="2"/>
  <c r="F158" i="2"/>
  <c r="I257" i="2"/>
  <c r="F237" i="2"/>
  <c r="J298" i="2"/>
  <c r="F141" i="2"/>
  <c r="F99" i="2"/>
  <c r="F73" i="2"/>
  <c r="F49" i="2"/>
  <c r="F81" i="2"/>
  <c r="I17" i="2"/>
  <c r="F241" i="2"/>
  <c r="F112" i="2"/>
  <c r="F6" i="2"/>
  <c r="F207" i="2"/>
  <c r="F239" i="2"/>
  <c r="F77" i="2"/>
  <c r="F16" i="2"/>
  <c r="F115" i="2"/>
  <c r="I162" i="2"/>
  <c r="F9" i="2"/>
  <c r="F198" i="2"/>
  <c r="F134" i="2"/>
  <c r="F255" i="2"/>
  <c r="F191" i="2"/>
  <c r="F219" i="2"/>
  <c r="I42" i="2"/>
  <c r="F269" i="2"/>
  <c r="F215" i="2"/>
  <c r="F56" i="2"/>
  <c r="F155" i="2"/>
  <c r="F53" i="2"/>
  <c r="F235" i="2"/>
  <c r="F106" i="2"/>
  <c r="I104" i="2"/>
  <c r="F168" i="2"/>
  <c r="F29" i="2"/>
  <c r="F274" i="2"/>
  <c r="F290" i="2"/>
  <c r="F265" i="2"/>
  <c r="F190" i="2"/>
  <c r="F143" i="2"/>
  <c r="F58" i="2"/>
  <c r="F226" i="2"/>
  <c r="F91" i="2"/>
  <c r="F72" i="2"/>
  <c r="F61" i="2"/>
  <c r="F44" i="2"/>
  <c r="F165" i="2"/>
  <c r="F93" i="2"/>
  <c r="F232" i="2"/>
  <c r="F10" i="2"/>
  <c r="F113" i="2"/>
  <c r="I201" i="2"/>
  <c r="I291" i="2"/>
  <c r="I75" i="2"/>
  <c r="F13" i="2"/>
  <c r="F163" i="2"/>
  <c r="F297" i="2"/>
  <c r="F179" i="2"/>
  <c r="F225" i="2"/>
  <c r="F5" i="2"/>
  <c r="F102" i="2"/>
  <c r="F27" i="2"/>
  <c r="I19" i="2"/>
  <c r="F137" i="2"/>
  <c r="F85" i="2"/>
  <c r="F120" i="2"/>
  <c r="F79" i="2"/>
  <c r="E298" i="2"/>
  <c r="F199" i="2"/>
  <c r="I15" i="2"/>
  <c r="F15" i="2"/>
  <c r="F145" i="2"/>
  <c r="F47" i="2"/>
  <c r="J299" i="2"/>
  <c r="F262" i="2"/>
  <c r="F247" i="2"/>
  <c r="F273" i="2"/>
  <c r="E299" i="2"/>
  <c r="F7" i="2"/>
  <c r="I108" i="2"/>
  <c r="F200" i="2"/>
  <c r="F288" i="2"/>
  <c r="I12" i="2"/>
  <c r="F12" i="2"/>
  <c r="I68" i="2"/>
  <c r="F68" i="2"/>
  <c r="I86" i="2"/>
  <c r="F86" i="2"/>
  <c r="I124" i="2"/>
  <c r="F124" i="2"/>
  <c r="F121" i="2"/>
  <c r="I122" i="2"/>
  <c r="F122" i="2"/>
  <c r="F146" i="2"/>
  <c r="F153" i="2"/>
  <c r="F26" i="2"/>
  <c r="I94" i="2"/>
  <c r="F94" i="2"/>
  <c r="F117" i="2"/>
  <c r="F97" i="2"/>
  <c r="I97" i="2"/>
  <c r="F189" i="2"/>
  <c r="I189" i="2"/>
  <c r="I4" i="2"/>
  <c r="F4" i="2"/>
  <c r="I60" i="2"/>
  <c r="F60" i="2"/>
  <c r="I84" i="2"/>
  <c r="F84" i="2"/>
  <c r="F167" i="2"/>
  <c r="I167" i="2"/>
  <c r="I87" i="2"/>
  <c r="F87" i="2"/>
  <c r="I170" i="2"/>
  <c r="F170" i="2"/>
  <c r="F71" i="2"/>
  <c r="I71" i="2"/>
  <c r="I100" i="2"/>
  <c r="F100" i="2"/>
  <c r="I118" i="2"/>
  <c r="F118" i="2"/>
  <c r="I156" i="2"/>
  <c r="F156" i="2"/>
  <c r="I126" i="2"/>
  <c r="F126" i="2"/>
  <c r="F173" i="2"/>
  <c r="I173" i="2"/>
  <c r="F161" i="2"/>
  <c r="F103" i="2"/>
  <c r="I103" i="2"/>
  <c r="F159" i="2"/>
  <c r="I159" i="2"/>
  <c r="F125" i="2"/>
  <c r="I129" i="2"/>
  <c r="F129" i="2"/>
  <c r="F149" i="2"/>
  <c r="F63" i="2"/>
  <c r="I20" i="2"/>
  <c r="F20" i="2"/>
  <c r="F21" i="2"/>
  <c r="F171" i="2"/>
  <c r="F221" i="2"/>
  <c r="I221" i="2"/>
  <c r="I23" i="2"/>
  <c r="F23" i="2"/>
  <c r="F50" i="2"/>
  <c r="F250" i="2"/>
  <c r="I36" i="2"/>
  <c r="F36" i="2"/>
  <c r="I132" i="2"/>
  <c r="F132" i="2"/>
  <c r="I92" i="2"/>
  <c r="F92" i="2"/>
  <c r="F95" i="2"/>
  <c r="I116" i="2"/>
  <c r="F116" i="2"/>
  <c r="F172" i="2"/>
  <c r="F39" i="2"/>
  <c r="I39" i="2"/>
  <c r="F135" i="2"/>
  <c r="I135" i="2"/>
  <c r="I54" i="2"/>
  <c r="F54" i="2"/>
  <c r="F22" i="2"/>
  <c r="I119" i="2"/>
  <c r="F119" i="2"/>
  <c r="F18" i="2"/>
  <c r="F57" i="2"/>
  <c r="I57" i="2"/>
  <c r="I150" i="2"/>
  <c r="F150" i="2"/>
  <c r="F25" i="2"/>
  <c r="F127" i="2"/>
  <c r="I90" i="2"/>
  <c r="F90" i="2"/>
  <c r="I30" i="2"/>
  <c r="F30" i="2"/>
  <c r="F89" i="2"/>
  <c r="I89" i="2"/>
  <c r="I34" i="2"/>
  <c r="F34" i="2"/>
  <c r="F33" i="2"/>
  <c r="I33" i="2"/>
  <c r="I52" i="2"/>
  <c r="F52" i="2"/>
  <c r="I148" i="2"/>
  <c r="F148" i="2"/>
  <c r="I62" i="2"/>
  <c r="F62" i="2"/>
  <c r="F142" i="2"/>
  <c r="I154" i="2"/>
  <c r="F154" i="2"/>
  <c r="I55" i="2"/>
  <c r="F55" i="2"/>
  <c r="I151" i="2"/>
  <c r="F151" i="2"/>
  <c r="F82" i="2"/>
  <c r="F110" i="2"/>
  <c r="I299" i="2" l="1"/>
  <c r="F299" i="2"/>
  <c r="I298" i="2"/>
  <c r="F298" i="2"/>
</calcChain>
</file>

<file path=xl/sharedStrings.xml><?xml version="1.0" encoding="utf-8"?>
<sst xmlns="http://schemas.openxmlformats.org/spreadsheetml/2006/main" count="605" uniqueCount="601">
  <si>
    <t>22105</t>
  </si>
  <si>
    <t>Odessa</t>
  </si>
  <si>
    <t>17414</t>
  </si>
  <si>
    <t>Lake Washington</t>
  </si>
  <si>
    <t>18100</t>
  </si>
  <si>
    <t>Bremerton</t>
  </si>
  <si>
    <t>19400</t>
  </si>
  <si>
    <t>Thorp</t>
  </si>
  <si>
    <t>03050</t>
  </si>
  <si>
    <t>Paterson</t>
  </si>
  <si>
    <t>04019</t>
  </si>
  <si>
    <t>Manson</t>
  </si>
  <si>
    <t>06037</t>
  </si>
  <si>
    <t>Vancouver</t>
  </si>
  <si>
    <t>06098</t>
  </si>
  <si>
    <t>Hockinson</t>
  </si>
  <si>
    <t>06114</t>
  </si>
  <si>
    <t>Evergreen</t>
  </si>
  <si>
    <t>09209</t>
  </si>
  <si>
    <t>Waterville</t>
  </si>
  <si>
    <t>13146</t>
  </si>
  <si>
    <t>Warden</t>
  </si>
  <si>
    <t>15206</t>
  </si>
  <si>
    <t>South Whidbey</t>
  </si>
  <si>
    <t>16050</t>
  </si>
  <si>
    <t>Port Townsend</t>
  </si>
  <si>
    <t>17001</t>
  </si>
  <si>
    <t>Seattle</t>
  </si>
  <si>
    <t>17404</t>
  </si>
  <si>
    <t>Skykomish</t>
  </si>
  <si>
    <t>18303</t>
  </si>
  <si>
    <t>Bainbridge</t>
  </si>
  <si>
    <t>19028</t>
  </si>
  <si>
    <t>Easton</t>
  </si>
  <si>
    <t>19404</t>
  </si>
  <si>
    <t>Cle Elum-Roslyn</t>
  </si>
  <si>
    <t>23042</t>
  </si>
  <si>
    <t>Southside</t>
  </si>
  <si>
    <t>23402</t>
  </si>
  <si>
    <t>Pioneer</t>
  </si>
  <si>
    <t>23404</t>
  </si>
  <si>
    <t>Hood Canal</t>
  </si>
  <si>
    <t>24122</t>
  </si>
  <si>
    <t>Pateros</t>
  </si>
  <si>
    <t>25101</t>
  </si>
  <si>
    <t>Ocean Beach</t>
  </si>
  <si>
    <t>29320</t>
  </si>
  <si>
    <t>Mount Vernon</t>
  </si>
  <si>
    <t>31330</t>
  </si>
  <si>
    <t>Darrington</t>
  </si>
  <si>
    <t>32360</t>
  </si>
  <si>
    <t>Cheney</t>
  </si>
  <si>
    <t>33036</t>
  </si>
  <si>
    <t>Chewelah</t>
  </si>
  <si>
    <t>33212</t>
  </si>
  <si>
    <t>Kettle Falls</t>
  </si>
  <si>
    <t>39202</t>
  </si>
  <si>
    <t>Toppenish</t>
  </si>
  <si>
    <t>CCDDD</t>
  </si>
  <si>
    <t>Kittitas</t>
  </si>
  <si>
    <t>Okanogan</t>
  </si>
  <si>
    <t>Snohomish</t>
  </si>
  <si>
    <t>Spokane</t>
  </si>
  <si>
    <t>Yakima</t>
  </si>
  <si>
    <t>State Total</t>
  </si>
  <si>
    <t>District</t>
  </si>
  <si>
    <t>01147</t>
  </si>
  <si>
    <t>01109</t>
  </si>
  <si>
    <t>01122</t>
  </si>
  <si>
    <t>01158</t>
  </si>
  <si>
    <t>01160</t>
  </si>
  <si>
    <t>02250</t>
  </si>
  <si>
    <t>02420</t>
  </si>
  <si>
    <t>03017</t>
  </si>
  <si>
    <t>03052</t>
  </si>
  <si>
    <t>03053</t>
  </si>
  <si>
    <t>03116</t>
  </si>
  <si>
    <t>03400</t>
  </si>
  <si>
    <t>04129</t>
  </si>
  <si>
    <t>04228</t>
  </si>
  <si>
    <t>04246</t>
  </si>
  <si>
    <t>04127</t>
  </si>
  <si>
    <t>04222</t>
  </si>
  <si>
    <t>05313</t>
  </si>
  <si>
    <t>05121</t>
  </si>
  <si>
    <t>05323</t>
  </si>
  <si>
    <t>05402</t>
  </si>
  <si>
    <t>05401</t>
  </si>
  <si>
    <t>06112</t>
  </si>
  <si>
    <t>06117</t>
  </si>
  <si>
    <t>06119</t>
  </si>
  <si>
    <t>06101</t>
  </si>
  <si>
    <t>06122</t>
  </si>
  <si>
    <t>06103</t>
  </si>
  <si>
    <t>Columbia</t>
  </si>
  <si>
    <t>07002</t>
  </si>
  <si>
    <t>08130</t>
  </si>
  <si>
    <t>08404</t>
  </si>
  <si>
    <t>08122</t>
  </si>
  <si>
    <t>08401</t>
  </si>
  <si>
    <t>08402</t>
  </si>
  <si>
    <t>08458</t>
  </si>
  <si>
    <t>09075</t>
  </si>
  <si>
    <t>09207</t>
  </si>
  <si>
    <t>09206</t>
  </si>
  <si>
    <t>09013</t>
  </si>
  <si>
    <t>09102</t>
  </si>
  <si>
    <t>10003</t>
  </si>
  <si>
    <t>10050</t>
  </si>
  <si>
    <t>10309</t>
  </si>
  <si>
    <t>10065</t>
  </si>
  <si>
    <t>10070</t>
  </si>
  <si>
    <t>11001</t>
  </si>
  <si>
    <t>11051</t>
  </si>
  <si>
    <t>11056</t>
  </si>
  <si>
    <t>Garfield</t>
  </si>
  <si>
    <t>12110</t>
  </si>
  <si>
    <t>13156</t>
  </si>
  <si>
    <t>13073</t>
  </si>
  <si>
    <t>13151</t>
  </si>
  <si>
    <t>13160</t>
  </si>
  <si>
    <t>13161</t>
  </si>
  <si>
    <t>13167</t>
  </si>
  <si>
    <t>13144</t>
  </si>
  <si>
    <t>13165</t>
  </si>
  <si>
    <t>13301</t>
  </si>
  <si>
    <t>14066</t>
  </si>
  <si>
    <t>14172</t>
  </si>
  <si>
    <t>14005</t>
  </si>
  <si>
    <t>14028</t>
  </si>
  <si>
    <t>14064</t>
  </si>
  <si>
    <t>14065</t>
  </si>
  <si>
    <t>14068</t>
  </si>
  <si>
    <t>14077</t>
  </si>
  <si>
    <t>14097</t>
  </si>
  <si>
    <t>14099</t>
  </si>
  <si>
    <t>14104</t>
  </si>
  <si>
    <t>14117</t>
  </si>
  <si>
    <t>14400</t>
  </si>
  <si>
    <t>15201</t>
  </si>
  <si>
    <t>15204</t>
  </si>
  <si>
    <t>16048</t>
  </si>
  <si>
    <t>16049</t>
  </si>
  <si>
    <t>16020</t>
  </si>
  <si>
    <t>16046</t>
  </si>
  <si>
    <t>17406</t>
  </si>
  <si>
    <t>17408</t>
  </si>
  <si>
    <t>17210</t>
  </si>
  <si>
    <t>17216</t>
  </si>
  <si>
    <t>17400</t>
  </si>
  <si>
    <t>17401</t>
  </si>
  <si>
    <t>17402</t>
  </si>
  <si>
    <t>17405</t>
  </si>
  <si>
    <t>17407</t>
  </si>
  <si>
    <t>17409</t>
  </si>
  <si>
    <t>17410</t>
  </si>
  <si>
    <t>17411</t>
  </si>
  <si>
    <t>17412</t>
  </si>
  <si>
    <t>17415</t>
  </si>
  <si>
    <t>17417</t>
  </si>
  <si>
    <t>17403</t>
  </si>
  <si>
    <t>18402</t>
  </si>
  <si>
    <t>18400</t>
  </si>
  <si>
    <t>18401</t>
  </si>
  <si>
    <t>19007</t>
  </si>
  <si>
    <t>19401</t>
  </si>
  <si>
    <t>19403</t>
  </si>
  <si>
    <t>Klickitat</t>
  </si>
  <si>
    <t>20405</t>
  </si>
  <si>
    <t>20094</t>
  </si>
  <si>
    <t>20203</t>
  </si>
  <si>
    <t>20215</t>
  </si>
  <si>
    <t>20401</t>
  </si>
  <si>
    <t>20403</t>
  </si>
  <si>
    <t>20404</t>
  </si>
  <si>
    <t>20400</t>
  </si>
  <si>
    <t>20402</t>
  </si>
  <si>
    <t>20406</t>
  </si>
  <si>
    <t>21214</t>
  </si>
  <si>
    <t>21302</t>
  </si>
  <si>
    <t>21303</t>
  </si>
  <si>
    <t>21226</t>
  </si>
  <si>
    <t>21232</t>
  </si>
  <si>
    <t>21301</t>
  </si>
  <si>
    <t>21401</t>
  </si>
  <si>
    <t>21014</t>
  </si>
  <si>
    <t>21036</t>
  </si>
  <si>
    <t>21206</t>
  </si>
  <si>
    <t>21234</t>
  </si>
  <si>
    <t>21237</t>
  </si>
  <si>
    <t>21300</t>
  </si>
  <si>
    <t>22207</t>
  </si>
  <si>
    <t>22017</t>
  </si>
  <si>
    <t>22009</t>
  </si>
  <si>
    <t>22073</t>
  </si>
  <si>
    <t>22200</t>
  </si>
  <si>
    <t>22008</t>
  </si>
  <si>
    <t>22204</t>
  </si>
  <si>
    <t>23403</t>
  </si>
  <si>
    <t>23054</t>
  </si>
  <si>
    <t>23309</t>
  </si>
  <si>
    <t>23311</t>
  </si>
  <si>
    <t>24014</t>
  </si>
  <si>
    <t>24350</t>
  </si>
  <si>
    <t>24019</t>
  </si>
  <si>
    <t>24404</t>
  </si>
  <si>
    <t>24410</t>
  </si>
  <si>
    <t>24111</t>
  </si>
  <si>
    <t>24105</t>
  </si>
  <si>
    <t>25116</t>
  </si>
  <si>
    <t>25118</t>
  </si>
  <si>
    <t>25160</t>
  </si>
  <si>
    <t>25155</t>
  </si>
  <si>
    <t>26056</t>
  </si>
  <si>
    <t>26059</t>
  </si>
  <si>
    <t>26070</t>
  </si>
  <si>
    <t>27019</t>
  </si>
  <si>
    <t>27400</t>
  </si>
  <si>
    <t>27401</t>
  </si>
  <si>
    <t>27001</t>
  </si>
  <si>
    <t>27003</t>
  </si>
  <si>
    <t>27010</t>
  </si>
  <si>
    <t>27083</t>
  </si>
  <si>
    <t>27320</t>
  </si>
  <si>
    <t>27343</t>
  </si>
  <si>
    <t>27344</t>
  </si>
  <si>
    <t>27402</t>
  </si>
  <si>
    <t>27403</t>
  </si>
  <si>
    <t>27404</t>
  </si>
  <si>
    <t>27416</t>
  </si>
  <si>
    <t>27417</t>
  </si>
  <si>
    <t>San Juan</t>
  </si>
  <si>
    <t>28137</t>
  </si>
  <si>
    <t>28149</t>
  </si>
  <si>
    <t>28144</t>
  </si>
  <si>
    <t>29100</t>
  </si>
  <si>
    <t>29101</t>
  </si>
  <si>
    <t>29103</t>
  </si>
  <si>
    <t>29317</t>
  </si>
  <si>
    <t>29011</t>
  </si>
  <si>
    <t>29311</t>
  </si>
  <si>
    <t>Skamania</t>
  </si>
  <si>
    <t>30002</t>
  </si>
  <si>
    <t>30303</t>
  </si>
  <si>
    <t>30029</t>
  </si>
  <si>
    <t>31016</t>
  </si>
  <si>
    <t>31306</t>
  </si>
  <si>
    <t>31401</t>
  </si>
  <si>
    <t>31002</t>
  </si>
  <si>
    <t>31004</t>
  </si>
  <si>
    <t>31006</t>
  </si>
  <si>
    <t>31015</t>
  </si>
  <si>
    <t>31025</t>
  </si>
  <si>
    <t>31063</t>
  </si>
  <si>
    <t>31103</t>
  </si>
  <si>
    <t>31201</t>
  </si>
  <si>
    <t>31311</t>
  </si>
  <si>
    <t>31332</t>
  </si>
  <si>
    <t>32356</t>
  </si>
  <si>
    <t>32414</t>
  </si>
  <si>
    <t>32361</t>
  </si>
  <si>
    <t>32358</t>
  </si>
  <si>
    <t>32312</t>
  </si>
  <si>
    <t>32362</t>
  </si>
  <si>
    <t>32354</t>
  </si>
  <si>
    <t>32326</t>
  </si>
  <si>
    <t>32325</t>
  </si>
  <si>
    <t>32123</t>
  </si>
  <si>
    <t>32416</t>
  </si>
  <si>
    <t>32081</t>
  </si>
  <si>
    <t>32363</t>
  </si>
  <si>
    <t>33206</t>
  </si>
  <si>
    <t>33115</t>
  </si>
  <si>
    <t>33205</t>
  </si>
  <si>
    <t>33183</t>
  </si>
  <si>
    <t>33207</t>
  </si>
  <si>
    <t>33211</t>
  </si>
  <si>
    <t>33030</t>
  </si>
  <si>
    <t>33202</t>
  </si>
  <si>
    <t>33070</t>
  </si>
  <si>
    <t>33049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</si>
  <si>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</si>
  <si>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</si>
  <si>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</si>
  <si>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</si>
  <si>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</si>
  <si>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</si>
  <si>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</si>
  <si>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</si>
  <si>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Wahkiakum</t>
  </si>
  <si>
    <t>35200</t>
  </si>
  <si>
    <t>Walla Walla</t>
  </si>
  <si>
    <t>36140</t>
  </si>
  <si>
    <t>36101</t>
  </si>
  <si>
    <t>36250</t>
  </si>
  <si>
    <t>36400</t>
  </si>
  <si>
    <t>36401</t>
  </si>
  <si>
    <t>36402</t>
  </si>
  <si>
    <t>36300</t>
  </si>
  <si>
    <t>37501</t>
  </si>
  <si>
    <t>37502</t>
  </si>
  <si>
    <t>37503</t>
  </si>
  <si>
    <t>37504</t>
  </si>
  <si>
    <t>37505</t>
  </si>
  <si>
    <t>37506</t>
  </si>
  <si>
    <t>37507</t>
  </si>
  <si>
    <t>38267</t>
  </si>
  <si>
    <t>38126</t>
  </si>
  <si>
    <t>38265</t>
  </si>
  <si>
    <t>38300</t>
  </si>
  <si>
    <t>38301</t>
  </si>
  <si>
    <t>38302</t>
  </si>
  <si>
    <t>38304</t>
  </si>
  <si>
    <t>38308</t>
  </si>
  <si>
    <t>38320</t>
  </si>
  <si>
    <t>38322</t>
  </si>
  <si>
    <t>38264</t>
  </si>
  <si>
    <t>38306</t>
  </si>
  <si>
    <t>38324</t>
  </si>
  <si>
    <t>39003</t>
  </si>
  <si>
    <t>39007</t>
  </si>
  <si>
    <t>39120</t>
  </si>
  <si>
    <t>39201</t>
  </si>
  <si>
    <t>39002</t>
  </si>
  <si>
    <t>39090</t>
  </si>
  <si>
    <t>39200</t>
  </si>
  <si>
    <t>39204</t>
  </si>
  <si>
    <t>39205</t>
  </si>
  <si>
    <t>39207</t>
  </si>
  <si>
    <t>39208</t>
  </si>
  <si>
    <t>39209</t>
  </si>
  <si>
    <t>39119</t>
  </si>
  <si>
    <t>39203</t>
  </si>
  <si>
    <t>Othello</t>
  </si>
  <si>
    <t>Washtucna</t>
  </si>
  <si>
    <t>Benge</t>
  </si>
  <si>
    <t>Lind</t>
  </si>
  <si>
    <t>Ritzville</t>
  </si>
  <si>
    <t>Clarkston</t>
  </si>
  <si>
    <t>Asotin-Anatone</t>
  </si>
  <si>
    <t>Kennewick</t>
  </si>
  <si>
    <t>Finley</t>
  </si>
  <si>
    <t>Prosser</t>
  </si>
  <si>
    <t>Richland</t>
  </si>
  <si>
    <t>Lake Chelan</t>
  </si>
  <si>
    <t>Cascade</t>
  </si>
  <si>
    <t>Wenatchee</t>
  </si>
  <si>
    <t>Entiat</t>
  </si>
  <si>
    <t>Cashmere</t>
  </si>
  <si>
    <t>Crescent</t>
  </si>
  <si>
    <t>Port Angeles</t>
  </si>
  <si>
    <t>Sequim</t>
  </si>
  <si>
    <t>Quillayute Valley</t>
  </si>
  <si>
    <t>Cape Flattery</t>
  </si>
  <si>
    <t>Washougal</t>
  </si>
  <si>
    <t>Camas</t>
  </si>
  <si>
    <t>Battle Ground</t>
  </si>
  <si>
    <t>Ridgefield</t>
  </si>
  <si>
    <t>Green Mountain</t>
  </si>
  <si>
    <t>Dayton</t>
  </si>
  <si>
    <t>Toutle Lake</t>
  </si>
  <si>
    <t>Woodland</t>
  </si>
  <si>
    <t>Longview</t>
  </si>
  <si>
    <t>Castle Rock</t>
  </si>
  <si>
    <t>Kalama</t>
  </si>
  <si>
    <t>Kelso</t>
  </si>
  <si>
    <t>Bridgeport</t>
  </si>
  <si>
    <t>Mansfield</t>
  </si>
  <si>
    <t>Eastmont</t>
  </si>
  <si>
    <t>Orondo</t>
  </si>
  <si>
    <t>Palisades</t>
  </si>
  <si>
    <t>Keller</t>
  </si>
  <si>
    <t>Curlew</t>
  </si>
  <si>
    <t>Republic</t>
  </si>
  <si>
    <t>Orient</t>
  </si>
  <si>
    <t>Inchelium</t>
  </si>
  <si>
    <t>Pasco</t>
  </si>
  <si>
    <t>North Franklin</t>
  </si>
  <si>
    <t>Kahlotus</t>
  </si>
  <si>
    <t>Pomeroy</t>
  </si>
  <si>
    <t>Soap Lake</t>
  </si>
  <si>
    <t>Wahluke</t>
  </si>
  <si>
    <t>Royal</t>
  </si>
  <si>
    <t>Moses Lake</t>
  </si>
  <si>
    <t>Wilson Creek</t>
  </si>
  <si>
    <t>Quincy</t>
  </si>
  <si>
    <t>Ephrata</t>
  </si>
  <si>
    <t>Grand Coulee Dam</t>
  </si>
  <si>
    <t>Montesano</t>
  </si>
  <si>
    <t>Ocosta</t>
  </si>
  <si>
    <t>Aberdeen</t>
  </si>
  <si>
    <t>Hoquiam</t>
  </si>
  <si>
    <t>North Beach</t>
  </si>
  <si>
    <t>Elma</t>
  </si>
  <si>
    <t>Taholah</t>
  </si>
  <si>
    <t>Quinault</t>
  </si>
  <si>
    <t>Cosmopolis</t>
  </si>
  <si>
    <t>Satsop</t>
  </si>
  <si>
    <t>Wishkah Valley</t>
  </si>
  <si>
    <t>Oakville</t>
  </si>
  <si>
    <t>Oak Harbor</t>
  </si>
  <si>
    <t>Coupeville</t>
  </si>
  <si>
    <t>Quilcene</t>
  </si>
  <si>
    <t>Chimacum</t>
  </si>
  <si>
    <t>Queets-Clearwater</t>
  </si>
  <si>
    <t>Brinnon</t>
  </si>
  <si>
    <t>Tukwila</t>
  </si>
  <si>
    <t>Auburn</t>
  </si>
  <si>
    <t>Federal Way</t>
  </si>
  <si>
    <t>Enumclaw</t>
  </si>
  <si>
    <t>Mercer Island</t>
  </si>
  <si>
    <t>Highline</t>
  </si>
  <si>
    <t>Vashon Island</t>
  </si>
  <si>
    <t>Bellevue</t>
  </si>
  <si>
    <t>Riverview</t>
  </si>
  <si>
    <t>Tahoma</t>
  </si>
  <si>
    <t>Snoqualmie Valley</t>
  </si>
  <si>
    <t>Issaquah</t>
  </si>
  <si>
    <t>Shoreline</t>
  </si>
  <si>
    <t>Kent</t>
  </si>
  <si>
    <t>Northshore</t>
  </si>
  <si>
    <t>Renton</t>
  </si>
  <si>
    <t>South Kitsap</t>
  </si>
  <si>
    <t>North Kitsap</t>
  </si>
  <si>
    <t>Central Kitsap</t>
  </si>
  <si>
    <t>Damman</t>
  </si>
  <si>
    <t>Ellensburg</t>
  </si>
  <si>
    <t>White Salmon</t>
  </si>
  <si>
    <t>Wishram</t>
  </si>
  <si>
    <t>Bickleton</t>
  </si>
  <si>
    <t>Centerville</t>
  </si>
  <si>
    <t>Glenwood</t>
  </si>
  <si>
    <t>Roosevelt</t>
  </si>
  <si>
    <t>Goldendale</t>
  </si>
  <si>
    <t>Trout Lake</t>
  </si>
  <si>
    <t>Lyle</t>
  </si>
  <si>
    <t>Morton</t>
  </si>
  <si>
    <t>Chehalis</t>
  </si>
  <si>
    <t>White Pass</t>
  </si>
  <si>
    <t>Adna</t>
  </si>
  <si>
    <t>Winlock</t>
  </si>
  <si>
    <t>Pe Ell</t>
  </si>
  <si>
    <t>Centralia</t>
  </si>
  <si>
    <t>Napavine</t>
  </si>
  <si>
    <t>Evaline</t>
  </si>
  <si>
    <t>Mossyrock</t>
  </si>
  <si>
    <t>Boistfort</t>
  </si>
  <si>
    <t>Toledo</t>
  </si>
  <si>
    <t>Onalaska</t>
  </si>
  <si>
    <t>Davenport</t>
  </si>
  <si>
    <t>Almira</t>
  </si>
  <si>
    <t>Reardan</t>
  </si>
  <si>
    <t>Creston</t>
  </si>
  <si>
    <t>Wilbur</t>
  </si>
  <si>
    <t>Sprague</t>
  </si>
  <si>
    <t>Harrington</t>
  </si>
  <si>
    <t>North Mason</t>
  </si>
  <si>
    <t>Grapeview</t>
  </si>
  <si>
    <t>Shelton</t>
  </si>
  <si>
    <t>Nespelem</t>
  </si>
  <si>
    <t>Methow Valley</t>
  </si>
  <si>
    <t>Omak</t>
  </si>
  <si>
    <t>Tonasket</t>
  </si>
  <si>
    <t>Oroville</t>
  </si>
  <si>
    <t>Brewster</t>
  </si>
  <si>
    <t>Raymond</t>
  </si>
  <si>
    <t>South Bend</t>
  </si>
  <si>
    <t>Willapa Valley</t>
  </si>
  <si>
    <t>Newport</t>
  </si>
  <si>
    <t>Cusick</t>
  </si>
  <si>
    <t>Selkirk</t>
  </si>
  <si>
    <t>Carbonado</t>
  </si>
  <si>
    <t>Clover Park</t>
  </si>
  <si>
    <t>Peninsula</t>
  </si>
  <si>
    <t>Steilacoom Hist.</t>
  </si>
  <si>
    <t>Puyallup</t>
  </si>
  <si>
    <t>Tacoma</t>
  </si>
  <si>
    <t>University Place</t>
  </si>
  <si>
    <t>Sumner</t>
  </si>
  <si>
    <t>Dieringer</t>
  </si>
  <si>
    <t>Orting</t>
  </si>
  <si>
    <t>Franklin Pierce</t>
  </si>
  <si>
    <t>Bethel</t>
  </si>
  <si>
    <t>Eatonville</t>
  </si>
  <si>
    <t>White River</t>
  </si>
  <si>
    <t>Fife</t>
  </si>
  <si>
    <t>Orcas</t>
  </si>
  <si>
    <t>Lopez</t>
  </si>
  <si>
    <t>Anacortes</t>
  </si>
  <si>
    <t>Conway</t>
  </si>
  <si>
    <t>Concrete</t>
  </si>
  <si>
    <t>La Conner</t>
  </si>
  <si>
    <t>Stevenson-Carson</t>
  </si>
  <si>
    <t>Mount Pleasant</t>
  </si>
  <si>
    <t>Arlington</t>
  </si>
  <si>
    <t>Lakewood</t>
  </si>
  <si>
    <t>Everett</t>
  </si>
  <si>
    <t>Lake Stevens</t>
  </si>
  <si>
    <t>Mukilteo</t>
  </si>
  <si>
    <t>Edmonds</t>
  </si>
  <si>
    <t>Marysville</t>
  </si>
  <si>
    <t>Index</t>
  </si>
  <si>
    <t>Monroe</t>
  </si>
  <si>
    <t>Sultan</t>
  </si>
  <si>
    <t>Granite Falls</t>
  </si>
  <si>
    <t>Central Valley</t>
  </si>
  <si>
    <t>Deer Park</t>
  </si>
  <si>
    <t>Freeman</t>
  </si>
  <si>
    <t>Great Northern</t>
  </si>
  <si>
    <t>Liberty</t>
  </si>
  <si>
    <t>Mead</t>
  </si>
  <si>
    <t>Medical Lake</t>
  </si>
  <si>
    <t>Nine Mile Falls</t>
  </si>
  <si>
    <t>Orchard Prairie</t>
  </si>
  <si>
    <t>Riverside</t>
  </si>
  <si>
    <t>Colville</t>
  </si>
  <si>
    <t>Loon Lake</t>
  </si>
  <si>
    <t>Mary Walker</t>
  </si>
  <si>
    <t>Northport</t>
  </si>
  <si>
    <t>Onion Creek</t>
  </si>
  <si>
    <t>Summit Valley</t>
  </si>
  <si>
    <t>Valley</t>
  </si>
  <si>
    <t>Wellpinit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</si>
  <si>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</si>
  <si>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</si>
  <si>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</si>
  <si>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</si>
  <si>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</si>
  <si>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</si>
  <si>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</si>
  <si>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</si>
  <si>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Dixie</t>
  </si>
  <si>
    <t>College Place</t>
  </si>
  <si>
    <t>Waitsburg</t>
  </si>
  <si>
    <t>Prescott</t>
  </si>
  <si>
    <t>Touchet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</si>
  <si>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</si>
  <si>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</si>
  <si>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</si>
  <si>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</si>
  <si>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</si>
  <si>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</si>
  <si>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</si>
  <si>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Pullman</t>
  </si>
  <si>
    <t>Tekoa</t>
  </si>
  <si>
    <t>Colfax</t>
  </si>
  <si>
    <t>Palouse</t>
  </si>
  <si>
    <t>Steptoe</t>
  </si>
  <si>
    <t>Endicott</t>
  </si>
  <si>
    <t>Rosalia</t>
  </si>
  <si>
    <t>Lamont</t>
  </si>
  <si>
    <t>Colton</t>
  </si>
  <si>
    <t>Oakesdale</t>
  </si>
  <si>
    <t>Naches Valley</t>
  </si>
  <si>
    <t>Mabton</t>
  </si>
  <si>
    <t>Sunnyside</t>
  </si>
  <si>
    <t>Union Gap</t>
  </si>
  <si>
    <t>Grandview</t>
  </si>
  <si>
    <t>Granger</t>
  </si>
  <si>
    <t>Zillah</t>
  </si>
  <si>
    <t>Wapato</t>
  </si>
  <si>
    <t>Mount Adams</t>
  </si>
  <si>
    <t>Selah</t>
  </si>
  <si>
    <t>Highland</t>
  </si>
  <si>
    <t>East Valley</t>
  </si>
  <si>
    <t>West Valley</t>
  </si>
  <si>
    <t>Kiona-Benton</t>
  </si>
  <si>
    <t>La Center</t>
  </si>
  <si>
    <t>Coulee-Hartline</t>
  </si>
  <si>
    <t>McCleary</t>
  </si>
  <si>
    <t>Mary M. Knight</t>
  </si>
  <si>
    <t>Naselle-Grays River</t>
  </si>
  <si>
    <t>Burlington-Edison</t>
  </si>
  <si>
    <t>Sedro-Woolley</t>
  </si>
  <si>
    <t>Stanwood-Camano</t>
  </si>
  <si>
    <t>Lacrosse</t>
  </si>
  <si>
    <t>St. John</t>
  </si>
  <si>
    <t>00000</t>
  </si>
  <si>
    <t>04069</t>
  </si>
  <si>
    <t>Stehekin</t>
  </si>
  <si>
    <t>07035</t>
  </si>
  <si>
    <t>Starbuck</t>
  </si>
  <si>
    <t>11054</t>
  </si>
  <si>
    <t>Star</t>
  </si>
  <si>
    <t>25200</t>
  </si>
  <si>
    <t>North River</t>
  </si>
  <si>
    <t>28010</t>
  </si>
  <si>
    <t>Shaw</t>
  </si>
  <si>
    <t>30031</t>
  </si>
  <si>
    <t>Mill A</t>
  </si>
  <si>
    <t>Property Valuation W/O Timber</t>
  </si>
  <si>
    <t>Greater of 1/2 TAV¹ or 80% Timber</t>
  </si>
  <si>
    <t>Levy Valuation With Timber</t>
  </si>
  <si>
    <t>Levy Rate $/1000</t>
  </si>
  <si>
    <t>Certified Levy Amount</t>
  </si>
  <si>
    <t>Levy Valuation Per Student</t>
  </si>
  <si>
    <t>Certified Levy Per Student</t>
  </si>
  <si>
    <t>00001</t>
  </si>
  <si>
    <t>Districts with Levies</t>
  </si>
  <si>
    <t>2019-20 Resident FTE Students</t>
  </si>
  <si>
    <t>General Fund and Enrichment Levies Collectible 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</si>
</sst>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#,##0.00000_);\(#,##0.00000\)"/>
    <numFmt numFmtId="167" formatCode="0.0000_)"/>
  </numFmts>
  <fonts count="12">
    <font>
      <sz val="8"/>
      <name val="Arial MT"/>
    </font>
    <font>
      <sz val="12"/>
      <name val="Arial"/>
      <family val="2"/>
    </font>
    <font>
      <sz val="8"/>
      <name val="Arial MT"/>
    </font>
    <font>
      <sz val="12"/>
      <color theme="0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sz val="11"/>
      <color theme="0"/>
      <name val="Segoe UI"/>
      <family val="2"/>
    </font>
    <font>
      <sz val="9"/>
      <name val="Arial MT"/>
    </font>
    <font>
      <sz val="11"/>
      <color theme="0" tint="-0.14999847407452621"/>
      <name val="Segoe UI"/>
      <family val="2"/>
    </font>
    <font>
      <b/>
      <sz val="11"/>
      <color rgb="FF000000"/>
      <name val="Segoe UI"/>
      <family val="2"/>
    </font>
    <font>
      <b/>
      <sz val="22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42">
    <xf numFmtId="0" fontId="0" fillId="0" borderId="0" xfId="0"/>
    <xf numFmtId="164" fontId="0" fillId="0" borderId="0" xfId="0" applyNumberFormat="1"/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10" fontId="0" fillId="0" borderId="0" xfId="0" applyNumberFormat="1"/>
    <xf numFmtId="0" fontId="0" fillId="0" borderId="0" xfId="0" applyFont="1"/>
    <xf numFmtId="0" fontId="4" fillId="0" borderId="0" xfId="0" applyFont="1"/>
    <xf numFmtId="3" fontId="4" fillId="0" borderId="0" xfId="0" applyNumberFormat="1" applyFont="1"/>
    <xf numFmtId="10" fontId="4" fillId="0" borderId="0" xfId="0" applyNumberFormat="1" applyFont="1"/>
    <xf numFmtId="0" fontId="4" fillId="0" borderId="0" xfId="0" applyFont="1" applyAlignment="1">
      <alignment horizontal="right"/>
    </xf>
    <xf numFmtId="164" fontId="4" fillId="0" borderId="0" xfId="0" applyNumberFormat="1" applyFont="1"/>
    <xf numFmtId="2" fontId="4" fillId="0" borderId="0" xfId="0" applyNumberFormat="1" applyFont="1"/>
    <xf numFmtId="0" fontId="3" fillId="0" borderId="2" xfId="0" applyNumberFormat="1" applyFont="1" applyBorder="1" applyAlignment="1">
      <alignment wrapText="1"/>
    </xf>
    <xf numFmtId="0" fontId="3" fillId="0" borderId="2" xfId="2" applyNumberFormat="1" applyFont="1" applyBorder="1" applyAlignment="1">
      <alignment wrapText="1"/>
    </xf>
    <xf numFmtId="0" fontId="4" fillId="0" borderId="0" xfId="0" applyFont="1" applyFill="1" applyBorder="1" applyAlignment="1"/>
    <xf numFmtId="0" fontId="7" fillId="0" borderId="4" xfId="0" quotePrefix="1" applyFont="1" applyFill="1" applyBorder="1"/>
    <xf numFmtId="3" fontId="6" fillId="0" borderId="0" xfId="0" applyNumberFormat="1" applyFont="1"/>
    <xf numFmtId="37" fontId="6" fillId="0" borderId="0" xfId="0" applyNumberFormat="1" applyFont="1"/>
    <xf numFmtId="1" fontId="4" fillId="0" borderId="0" xfId="0" applyNumberFormat="1" applyFont="1"/>
    <xf numFmtId="0" fontId="6" fillId="0" borderId="3" xfId="0" applyFont="1" applyFill="1" applyBorder="1"/>
    <xf numFmtId="37" fontId="4" fillId="0" borderId="0" xfId="0" applyNumberFormat="1" applyFont="1"/>
    <xf numFmtId="166" fontId="4" fillId="0" borderId="0" xfId="0" applyNumberFormat="1" applyFont="1"/>
    <xf numFmtId="39" fontId="4" fillId="0" borderId="0" xfId="0" applyNumberFormat="1" applyFont="1"/>
    <xf numFmtId="166" fontId="4" fillId="0" borderId="0" xfId="0" applyNumberFormat="1" applyFont="1" applyFill="1"/>
    <xf numFmtId="37" fontId="10" fillId="0" borderId="3" xfId="0" applyNumberFormat="1" applyFont="1" applyFill="1" applyBorder="1" applyAlignment="1">
      <alignment vertical="center"/>
    </xf>
    <xf numFmtId="165" fontId="6" fillId="0" borderId="0" xfId="2" applyNumberFormat="1" applyFont="1"/>
    <xf numFmtId="167" fontId="6" fillId="0" borderId="0" xfId="0" applyNumberFormat="1" applyFont="1"/>
    <xf numFmtId="0" fontId="6" fillId="0" borderId="4" xfId="0" applyFont="1" applyFill="1" applyBorder="1" applyAlignment="1">
      <alignment horizontal="right"/>
    </xf>
    <xf numFmtId="0" fontId="9" fillId="0" borderId="0" xfId="0" applyFont="1"/>
    <xf numFmtId="0" fontId="3" fillId="0" borderId="5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Border="1"/>
    <xf numFmtId="166" fontId="4" fillId="0" borderId="0" xfId="0" applyNumberFormat="1" applyFont="1" applyFill="1" applyBorder="1"/>
    <xf numFmtId="37" fontId="4" fillId="0" borderId="0" xfId="0" applyNumberFormat="1" applyFont="1" applyFill="1" applyBorder="1"/>
    <xf numFmtId="39" fontId="4" fillId="0" borderId="0" xfId="0" applyNumberFormat="1" applyFont="1" applyFill="1" applyBorder="1"/>
    <xf numFmtId="0" fontId="4" fillId="0" borderId="0" xfId="0" applyFont="1" applyFill="1" applyBorder="1"/>
    <xf numFmtId="0" fontId="0" fillId="0" borderId="0" xfId="0" applyBorder="1"/>
    <xf numFmtId="37" fontId="6" fillId="0" borderId="0" xfId="0" applyNumberFormat="1" applyFont="1" applyBorder="1"/>
    <xf numFmtId="0" fontId="4" fillId="0" borderId="0" xfId="0" applyFont="1" applyBorder="1"/>
    <xf numFmtId="43" fontId="4" fillId="0" borderId="0" xfId="0" applyNumberFormat="1" applyFont="1" applyBorder="1"/>
    <xf numFmtId="0" fontId="11" fillId="0" borderId="0" xfId="0" applyFont="1"/>
  </cellXfs>
  <cellStyles count="5">
    <cellStyle name="Comma" xfId="2" builtinId="3"/>
    <cellStyle name="Comma 2" xfId="3" xr:uid="{BB7F0C9D-2810-4B15-A291-7E6FEFFBD539}"/>
    <cellStyle name="Normal" xfId="0" builtinId="0"/>
    <cellStyle name="Normal 2" xfId="1" xr:uid="{00000000-0005-0000-0000-000001000000}"/>
    <cellStyle name="Normal 3" xfId="4" xr:uid="{C5EC0500-B897-4FA8-8B02-80F0AE9F8C86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64" formatCode="[$-409]mmm\-yy;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egoe U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18"/>
      <tableStyleElement type="pageFieldValues" dxfId="17"/>
    </tableStyle>
    <tableStyle name="OSPI Table" pivot="0" count="2" xr9:uid="{B0EA053C-04CF-4932-95FE-6A2A747968F3}">
      <tableStyleElement type="wholeTable" dxfId="16"/>
      <tableStyleElement type="headerRow" dxfId="15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061" displayName="Table1061" ref="A2:J299" totalsRowShown="0" headerRowDxfId="14" dataDxfId="12" headerRowBorderDxfId="13" tableBorderDxfId="11" totalsRowBorderDxfId="10">
  <tableColumns count="10">
    <tableColumn id="2" xr3:uid="{0F836A6E-8599-4D78-A446-7C2FFF0D7290}" name="CCDDD" dataDxfId="9"/>
    <tableColumn id="3" xr3:uid="{54D9CCA4-CB30-4F22-A1BC-276CCBEB6018}" name="District" dataDxfId="8"/>
    <tableColumn id="1" xr3:uid="{8976B4D5-54CF-40CD-AC6A-9F1139396DED}" name="Property Valuation W/O Timber" dataDxfId="7"/>
    <tableColumn id="10" xr3:uid="{1FD868D4-8246-4BCC-86C4-20C0903C5D25}" name="Greater of 1/2 TAV¹ or 80% Timber" dataDxfId="6">
      <calculatedColumnFormula>IF(A3&lt;&gt;A2,1,IF(D2&gt;0,D2+1,IF(A2&lt;&gt;A1,1,IF(D1&gt;0,D1+1,IF(A1&lt;&gt;#REF!,1,IF(#REF!&gt;0,#REF!+1,1))))))</calculatedColumnFormula>
    </tableColumn>
    <tableColumn id="4" xr3:uid="{E69ED86F-118F-4698-9C06-C7EB3FCF50E2}" name="Levy Valuation With Timber" dataDxfId="5"/>
    <tableColumn id="5" xr3:uid="{23DD5665-B088-43A3-96B2-9E14D01F154B}" name="Levy Rate $/1000" dataDxfId="4"/>
    <tableColumn id="6" xr3:uid="{522B9625-7973-405C-8E05-153FDB1956BD}" name="Certified Levy Amount" dataDxfId="3"/>
    <tableColumn id="7" xr3:uid="{55C00002-A2B5-463B-9B08-C0741DAA3CB2}" name="2019-20 Resident FTE Students" dataDxfId="2" dataCellStyle="Comma"/>
    <tableColumn id="8" xr3:uid="{04B47766-33FE-48FC-B24E-4773C241BAA2}" name="Levy Valuation Per Student" dataDxfId="1"/>
    <tableColumn id="9" xr3:uid="{100AC1BD-E592-46BE-A1A3-EF0A2BAF11CA}" name="Certified Levy Per Student" dataDxfId="0"/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1061" altTextSummary="Analysis of Excess General Fund Levies Collectible in 2020"/>
    </ext>
  </extLst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3">
    <pageSetUpPr fitToPage="1"/>
  </sheetPr>
  <dimension ref="A1:P306"/>
  <sheetViews>
    <sheetView showZeros="0" tabSelected="1" zoomScale="90" zoomScaleNormal="90" workbookViewId="0">
      <pane ySplit="2" topLeftCell="A3" activePane="bottomLeft" state="frozen"/>
      <selection pane="bottomLeft" activeCell="B2" sqref="B2"/>
    </sheetView>
  </sheetViews>
  <sheetFormatPr defaultRowHeight="10.199999999999999"/>
  <cols>
    <col min="1" max="1" width="11.140625" bestFit="1" customWidth="1"/>
    <col min="2" max="2" width="25" customWidth="1"/>
    <col min="3" max="3" width="30.140625" customWidth="1"/>
    <col min="4" max="4" width="24.28515625" customWidth="1"/>
    <col min="5" max="5" width="29.7109375" style="1" customWidth="1"/>
    <col min="6" max="6" width="13.140625" bestFit="1" customWidth="1"/>
    <col min="7" max="7" width="23.7109375" bestFit="1" customWidth="1"/>
    <col min="8" max="8" width="18.85546875" bestFit="1" customWidth="1"/>
    <col min="9" max="9" width="18" bestFit="1" customWidth="1"/>
    <col min="10" max="11" width="19.28515625" style="5" customWidth="1"/>
    <col min="12" max="13" width="11.140625" style="37" bestFit="1" customWidth="1"/>
    <col min="14" max="14" width="15.5703125" style="37" customWidth="1"/>
    <col min="15" max="15" width="11.140625" style="37" bestFit="1" customWidth="1"/>
  </cols>
  <sheetData>
    <row r="1" spans="1:15" ht="32.4">
      <c r="A1" s="41" t="s">
        <v>600</v>
      </c>
      <c r="L1"/>
      <c r="M1"/>
      <c r="N1"/>
      <c r="O1"/>
    </row>
    <row r="2" spans="1:15" s="2" customFormat="1" ht="61.8" customHeight="1">
      <c r="A2" s="3" t="s">
        <v>58</v>
      </c>
      <c r="B2" s="3" t="s">
        <v>65</v>
      </c>
      <c r="C2" s="4" t="s">
        <v>590</v>
      </c>
      <c r="D2" s="3" t="s">
        <v>591</v>
      </c>
      <c r="E2" s="13" t="s">
        <v>592</v>
      </c>
      <c r="F2" s="3" t="s">
        <v>593</v>
      </c>
      <c r="G2" s="3" t="s">
        <v>594</v>
      </c>
      <c r="H2" s="14" t="s">
        <v>599</v>
      </c>
      <c r="I2" s="14" t="s">
        <v>595</v>
      </c>
      <c r="J2" s="13" t="s">
        <v>596</v>
      </c>
      <c r="K2" s="30"/>
      <c r="L2" s="31"/>
      <c r="M2" s="31"/>
      <c r="N2" s="32"/>
      <c r="O2" s="31"/>
    </row>
    <row r="3" spans="1:15" ht="16.8">
      <c r="A3" s="7" t="s">
        <v>67</v>
      </c>
      <c r="B3" s="7" t="s">
        <v>334</v>
      </c>
      <c r="C3" s="21">
        <v>58496350</v>
      </c>
      <c r="D3" s="21">
        <v>0</v>
      </c>
      <c r="E3" s="21">
        <f>C3+D3</f>
        <v>58496350</v>
      </c>
      <c r="F3" s="22">
        <f>ROUND((G3/E3)*1000,5)</f>
        <v>2.4275000000000002</v>
      </c>
      <c r="G3" s="21">
        <v>142000</v>
      </c>
      <c r="H3" s="23">
        <v>56.48</v>
      </c>
      <c r="I3" s="21">
        <f>ROUND(E3/H3,0)</f>
        <v>1035700</v>
      </c>
      <c r="J3" s="21">
        <f>ROUND(G3/H3,0)</f>
        <v>2514</v>
      </c>
      <c r="K3" s="21"/>
      <c r="L3" s="33"/>
      <c r="M3" s="34"/>
      <c r="N3" s="33"/>
      <c r="O3" s="35"/>
    </row>
    <row r="4" spans="1:15" ht="16.8">
      <c r="A4" s="7" t="s">
        <v>68</v>
      </c>
      <c r="B4" s="7" t="s">
        <v>335</v>
      </c>
      <c r="C4" s="21">
        <v>21730781</v>
      </c>
      <c r="D4" s="21">
        <v>0</v>
      </c>
      <c r="E4" s="21">
        <f t="shared" ref="E4:E67" si="0">C4+D4</f>
        <v>21730781</v>
      </c>
      <c r="F4" s="22">
        <f t="shared" ref="F4:F67" si="1">ROUND((G4/E4)*1000,5)</f>
        <v>2.3008799999999998</v>
      </c>
      <c r="G4" s="21">
        <v>50000</v>
      </c>
      <c r="H4" s="23">
        <v>18.8</v>
      </c>
      <c r="I4" s="21">
        <f t="shared" ref="I4:I67" si="2">ROUND(E4/H4,0)</f>
        <v>1155893</v>
      </c>
      <c r="J4" s="21">
        <f t="shared" ref="J4:J67" si="3">ROUND(G4/H4,0)</f>
        <v>2660</v>
      </c>
      <c r="K4" s="21"/>
      <c r="L4" s="33"/>
      <c r="M4" s="34"/>
      <c r="N4" s="33"/>
      <c r="O4" s="35"/>
    </row>
    <row r="5" spans="1:15" ht="16.8">
      <c r="A5" s="7" t="s">
        <v>66</v>
      </c>
      <c r="B5" s="7" t="s">
        <v>333</v>
      </c>
      <c r="C5" s="21">
        <v>1493187121</v>
      </c>
      <c r="D5" s="21">
        <v>0</v>
      </c>
      <c r="E5" s="21">
        <f t="shared" si="0"/>
        <v>1493187121</v>
      </c>
      <c r="F5" s="22">
        <f t="shared" si="1"/>
        <v>1.5738099999999999</v>
      </c>
      <c r="G5" s="21">
        <v>2350000</v>
      </c>
      <c r="H5" s="23">
        <v>4520.51</v>
      </c>
      <c r="I5" s="21">
        <f t="shared" si="2"/>
        <v>330314</v>
      </c>
      <c r="J5" s="21">
        <f t="shared" si="3"/>
        <v>520</v>
      </c>
      <c r="K5" s="21"/>
      <c r="L5" s="33"/>
      <c r="M5" s="34"/>
      <c r="N5" s="33"/>
      <c r="O5" s="35"/>
    </row>
    <row r="6" spans="1:15" ht="16.8">
      <c r="A6" s="7" t="s">
        <v>69</v>
      </c>
      <c r="B6" s="7" t="s">
        <v>336</v>
      </c>
      <c r="C6" s="21">
        <v>359600012</v>
      </c>
      <c r="D6" s="21">
        <v>0</v>
      </c>
      <c r="E6" s="21">
        <f t="shared" si="0"/>
        <v>359600012</v>
      </c>
      <c r="F6" s="22">
        <f t="shared" si="1"/>
        <v>1.4599599999999999</v>
      </c>
      <c r="G6" s="21">
        <v>525000</v>
      </c>
      <c r="H6" s="23">
        <v>189.99</v>
      </c>
      <c r="I6" s="21">
        <f t="shared" si="2"/>
        <v>1892731</v>
      </c>
      <c r="J6" s="21">
        <f t="shared" si="3"/>
        <v>2763</v>
      </c>
      <c r="K6" s="21"/>
      <c r="L6" s="33"/>
      <c r="M6" s="34"/>
      <c r="N6" s="33"/>
      <c r="O6" s="35"/>
    </row>
    <row r="7" spans="1:15" ht="16.8">
      <c r="A7" s="7" t="s">
        <v>70</v>
      </c>
      <c r="B7" s="7" t="s">
        <v>337</v>
      </c>
      <c r="C7" s="21">
        <v>401867990</v>
      </c>
      <c r="D7" s="21">
        <v>0</v>
      </c>
      <c r="E7" s="21">
        <f t="shared" si="0"/>
        <v>401867990</v>
      </c>
      <c r="F7" s="22">
        <f t="shared" si="1"/>
        <v>2.1835499999999999</v>
      </c>
      <c r="G7" s="21">
        <v>877500</v>
      </c>
      <c r="H7" s="23">
        <v>349</v>
      </c>
      <c r="I7" s="21">
        <f t="shared" si="2"/>
        <v>1151484</v>
      </c>
      <c r="J7" s="21">
        <f t="shared" si="3"/>
        <v>2514</v>
      </c>
      <c r="K7" s="21"/>
      <c r="L7" s="33"/>
      <c r="M7" s="34"/>
      <c r="N7" s="33"/>
      <c r="O7" s="35"/>
    </row>
    <row r="8" spans="1:15" ht="16.8">
      <c r="A8" s="7" t="s">
        <v>71</v>
      </c>
      <c r="B8" s="7" t="s">
        <v>338</v>
      </c>
      <c r="C8" s="21">
        <v>1500840770</v>
      </c>
      <c r="D8" s="21">
        <v>0</v>
      </c>
      <c r="E8" s="21">
        <f t="shared" si="0"/>
        <v>1500840770</v>
      </c>
      <c r="F8" s="22">
        <f t="shared" si="1"/>
        <v>1.88422</v>
      </c>
      <c r="G8" s="21">
        <v>2827917</v>
      </c>
      <c r="H8" s="23">
        <v>2587.13</v>
      </c>
      <c r="I8" s="21">
        <f t="shared" si="2"/>
        <v>580118</v>
      </c>
      <c r="J8" s="21">
        <f t="shared" si="3"/>
        <v>1093</v>
      </c>
      <c r="K8" s="21"/>
      <c r="L8" s="33"/>
      <c r="M8" s="34"/>
      <c r="N8" s="33"/>
      <c r="O8" s="35"/>
    </row>
    <row r="9" spans="1:15" ht="16.8">
      <c r="A9" s="7" t="s">
        <v>72</v>
      </c>
      <c r="B9" s="7" t="s">
        <v>339</v>
      </c>
      <c r="C9" s="21">
        <v>419827438</v>
      </c>
      <c r="D9" s="21">
        <v>1100168</v>
      </c>
      <c r="E9" s="21">
        <f t="shared" si="0"/>
        <v>420927606</v>
      </c>
      <c r="F9" s="22">
        <f t="shared" si="1"/>
        <v>1.5394600000000001</v>
      </c>
      <c r="G9" s="21">
        <v>648000</v>
      </c>
      <c r="H9" s="23">
        <v>615.19000000000005</v>
      </c>
      <c r="I9" s="21">
        <f t="shared" si="2"/>
        <v>684224</v>
      </c>
      <c r="J9" s="21">
        <f t="shared" si="3"/>
        <v>1053</v>
      </c>
      <c r="K9" s="21"/>
      <c r="L9" s="33"/>
      <c r="M9" s="34"/>
      <c r="N9" s="33"/>
      <c r="O9" s="35"/>
    </row>
    <row r="10" spans="1:15" ht="16.8">
      <c r="A10" s="7" t="s">
        <v>73</v>
      </c>
      <c r="B10" s="7" t="s">
        <v>340</v>
      </c>
      <c r="C10" s="21">
        <v>9948260395</v>
      </c>
      <c r="D10" s="21">
        <v>0</v>
      </c>
      <c r="E10" s="21">
        <f t="shared" si="0"/>
        <v>9948260395</v>
      </c>
      <c r="F10" s="22">
        <f t="shared" si="1"/>
        <v>1.6585799999999999</v>
      </c>
      <c r="G10" s="21">
        <v>16500000</v>
      </c>
      <c r="H10" s="23">
        <v>18810.18</v>
      </c>
      <c r="I10" s="21">
        <f t="shared" si="2"/>
        <v>528876</v>
      </c>
      <c r="J10" s="21">
        <f t="shared" si="3"/>
        <v>877</v>
      </c>
      <c r="K10" s="21"/>
      <c r="L10" s="33"/>
      <c r="M10" s="34"/>
      <c r="N10" s="33"/>
      <c r="O10" s="35"/>
    </row>
    <row r="11" spans="1:15" ht="16.8">
      <c r="A11" s="7" t="s">
        <v>8</v>
      </c>
      <c r="B11" s="7" t="s">
        <v>9</v>
      </c>
      <c r="C11" s="21">
        <v>514113344</v>
      </c>
      <c r="D11" s="21">
        <v>0</v>
      </c>
      <c r="E11" s="21">
        <f t="shared" si="0"/>
        <v>514113344</v>
      </c>
      <c r="F11" s="22">
        <f t="shared" si="1"/>
        <v>0.65261999999999998</v>
      </c>
      <c r="G11" s="21">
        <v>335521</v>
      </c>
      <c r="H11" s="23">
        <v>140.72999999999999</v>
      </c>
      <c r="I11" s="21">
        <f t="shared" si="2"/>
        <v>3653189</v>
      </c>
      <c r="J11" s="21">
        <f t="shared" si="3"/>
        <v>2384</v>
      </c>
      <c r="K11" s="21"/>
      <c r="L11" s="33"/>
      <c r="M11" s="34"/>
      <c r="N11" s="33"/>
      <c r="O11" s="35"/>
    </row>
    <row r="12" spans="1:15" ht="16.8">
      <c r="A12" s="7" t="s">
        <v>74</v>
      </c>
      <c r="B12" s="7" t="s">
        <v>566</v>
      </c>
      <c r="C12" s="21">
        <v>908861448</v>
      </c>
      <c r="D12" s="21">
        <v>0</v>
      </c>
      <c r="E12" s="21">
        <f t="shared" si="0"/>
        <v>908861448</v>
      </c>
      <c r="F12" s="22">
        <f t="shared" si="1"/>
        <v>0</v>
      </c>
      <c r="G12" s="21">
        <v>0</v>
      </c>
      <c r="H12" s="23">
        <v>1362.91</v>
      </c>
      <c r="I12" s="21">
        <f t="shared" si="2"/>
        <v>666854</v>
      </c>
      <c r="J12" s="21">
        <f t="shared" si="3"/>
        <v>0</v>
      </c>
      <c r="K12" s="21"/>
      <c r="L12" s="33"/>
      <c r="M12" s="34"/>
      <c r="N12" s="33"/>
      <c r="O12" s="35"/>
    </row>
    <row r="13" spans="1:15" ht="16.8">
      <c r="A13" s="7" t="s">
        <v>75</v>
      </c>
      <c r="B13" s="7" t="s">
        <v>341</v>
      </c>
      <c r="C13" s="21">
        <v>589877305</v>
      </c>
      <c r="D13" s="21">
        <v>0</v>
      </c>
      <c r="E13" s="21">
        <f t="shared" si="0"/>
        <v>589877305</v>
      </c>
      <c r="F13" s="22">
        <f t="shared" si="1"/>
        <v>1.9071800000000001</v>
      </c>
      <c r="G13" s="21">
        <v>1125000</v>
      </c>
      <c r="H13" s="23">
        <v>857.87</v>
      </c>
      <c r="I13" s="21">
        <f t="shared" si="2"/>
        <v>687607</v>
      </c>
      <c r="J13" s="21">
        <f t="shared" si="3"/>
        <v>1311</v>
      </c>
      <c r="K13" s="21"/>
      <c r="L13" s="33"/>
      <c r="M13" s="34"/>
      <c r="N13" s="33"/>
      <c r="O13" s="35"/>
    </row>
    <row r="14" spans="1:15" ht="16.8">
      <c r="A14" s="7" t="s">
        <v>76</v>
      </c>
      <c r="B14" s="7" t="s">
        <v>342</v>
      </c>
      <c r="C14" s="21">
        <v>1663360031</v>
      </c>
      <c r="D14" s="21">
        <v>0</v>
      </c>
      <c r="E14" s="21">
        <f t="shared" si="0"/>
        <v>1663360031</v>
      </c>
      <c r="F14" s="22">
        <f t="shared" si="1"/>
        <v>1.91805</v>
      </c>
      <c r="G14" s="21">
        <v>3190400</v>
      </c>
      <c r="H14" s="23">
        <v>2596.02</v>
      </c>
      <c r="I14" s="21">
        <f t="shared" si="2"/>
        <v>640735</v>
      </c>
      <c r="J14" s="21">
        <f t="shared" si="3"/>
        <v>1229</v>
      </c>
      <c r="K14" s="21"/>
      <c r="L14" s="33"/>
      <c r="M14" s="34"/>
      <c r="N14" s="33"/>
      <c r="O14" s="35"/>
    </row>
    <row r="15" spans="1:15" ht="16.8">
      <c r="A15" s="7" t="s">
        <v>77</v>
      </c>
      <c r="B15" s="7" t="s">
        <v>343</v>
      </c>
      <c r="C15" s="21">
        <v>9973947997</v>
      </c>
      <c r="D15" s="21">
        <v>0</v>
      </c>
      <c r="E15" s="21">
        <f t="shared" si="0"/>
        <v>9973947997</v>
      </c>
      <c r="F15" s="22">
        <f t="shared" si="1"/>
        <v>2.4577</v>
      </c>
      <c r="G15" s="21">
        <v>24513000</v>
      </c>
      <c r="H15" s="23">
        <v>13669.59</v>
      </c>
      <c r="I15" s="21">
        <f t="shared" si="2"/>
        <v>729645</v>
      </c>
      <c r="J15" s="21">
        <f t="shared" si="3"/>
        <v>1793</v>
      </c>
      <c r="K15" s="21"/>
      <c r="L15" s="33"/>
      <c r="M15" s="34"/>
      <c r="N15" s="33"/>
      <c r="O15" s="35"/>
    </row>
    <row r="16" spans="1:15" ht="16.8">
      <c r="A16" s="7" t="s">
        <v>10</v>
      </c>
      <c r="B16" s="7" t="s">
        <v>11</v>
      </c>
      <c r="C16" s="21">
        <v>1108031578</v>
      </c>
      <c r="D16" s="21">
        <v>301904</v>
      </c>
      <c r="E16" s="21">
        <f t="shared" si="0"/>
        <v>1108333482</v>
      </c>
      <c r="F16" s="22">
        <f t="shared" si="1"/>
        <v>1.38611</v>
      </c>
      <c r="G16" s="21">
        <v>1536273</v>
      </c>
      <c r="H16" s="23">
        <v>626.65</v>
      </c>
      <c r="I16" s="21">
        <f t="shared" si="2"/>
        <v>1768664</v>
      </c>
      <c r="J16" s="21">
        <f t="shared" si="3"/>
        <v>2452</v>
      </c>
      <c r="K16" s="21"/>
      <c r="L16" s="33"/>
      <c r="M16" s="34"/>
      <c r="N16" s="33"/>
      <c r="O16" s="35"/>
    </row>
    <row r="17" spans="1:15" ht="16.8">
      <c r="A17" s="7" t="s">
        <v>578</v>
      </c>
      <c r="B17" s="7" t="s">
        <v>579</v>
      </c>
      <c r="C17" s="21">
        <v>40139222</v>
      </c>
      <c r="D17" s="21">
        <v>0</v>
      </c>
      <c r="E17" s="21">
        <f t="shared" si="0"/>
        <v>40139222</v>
      </c>
      <c r="F17" s="22">
        <f t="shared" si="1"/>
        <v>0</v>
      </c>
      <c r="G17" s="21">
        <v>0</v>
      </c>
      <c r="H17" s="23">
        <v>9.6999999999999993</v>
      </c>
      <c r="I17" s="21">
        <f t="shared" si="2"/>
        <v>4138064</v>
      </c>
      <c r="J17" s="21">
        <f t="shared" si="3"/>
        <v>0</v>
      </c>
      <c r="K17" s="21"/>
      <c r="L17" s="33"/>
      <c r="M17" s="34"/>
      <c r="N17" s="33"/>
      <c r="O17" s="35"/>
    </row>
    <row r="18" spans="1:15" ht="16.8">
      <c r="A18" s="7" t="s">
        <v>81</v>
      </c>
      <c r="B18" s="7" t="s">
        <v>347</v>
      </c>
      <c r="C18" s="21">
        <v>367751718</v>
      </c>
      <c r="D18" s="21">
        <v>1054829</v>
      </c>
      <c r="E18" s="21">
        <f t="shared" si="0"/>
        <v>368806547</v>
      </c>
      <c r="F18" s="22">
        <f t="shared" si="1"/>
        <v>1.3150500000000001</v>
      </c>
      <c r="G18" s="21">
        <v>485000</v>
      </c>
      <c r="H18" s="23">
        <v>306.45999999999998</v>
      </c>
      <c r="I18" s="21">
        <f t="shared" si="2"/>
        <v>1203441</v>
      </c>
      <c r="J18" s="21">
        <f t="shared" si="3"/>
        <v>1583</v>
      </c>
      <c r="K18" s="21"/>
      <c r="L18" s="33"/>
      <c r="M18" s="34"/>
      <c r="N18" s="33"/>
      <c r="O18" s="35"/>
    </row>
    <row r="19" spans="1:15" ht="16.8">
      <c r="A19" s="7" t="s">
        <v>78</v>
      </c>
      <c r="B19" s="7" t="s">
        <v>344</v>
      </c>
      <c r="C19" s="21">
        <v>2963384570</v>
      </c>
      <c r="D19" s="21">
        <v>419036</v>
      </c>
      <c r="E19" s="21">
        <f t="shared" si="0"/>
        <v>2963803606</v>
      </c>
      <c r="F19" s="22">
        <f t="shared" si="1"/>
        <v>1.19425</v>
      </c>
      <c r="G19" s="21">
        <v>3539532</v>
      </c>
      <c r="H19" s="23">
        <v>1338.95</v>
      </c>
      <c r="I19" s="21">
        <f t="shared" si="2"/>
        <v>2213528</v>
      </c>
      <c r="J19" s="21">
        <f t="shared" si="3"/>
        <v>2644</v>
      </c>
      <c r="K19" s="21"/>
      <c r="L19" s="33"/>
      <c r="M19" s="34"/>
      <c r="N19" s="33"/>
      <c r="O19" s="35"/>
    </row>
    <row r="20" spans="1:15" ht="16.8">
      <c r="A20" s="7" t="s">
        <v>82</v>
      </c>
      <c r="B20" s="7" t="s">
        <v>348</v>
      </c>
      <c r="C20" s="21">
        <v>970452378</v>
      </c>
      <c r="D20" s="21">
        <v>187894</v>
      </c>
      <c r="E20" s="21">
        <f t="shared" si="0"/>
        <v>970640272</v>
      </c>
      <c r="F20" s="22">
        <f t="shared" si="1"/>
        <v>1.72451</v>
      </c>
      <c r="G20" s="21">
        <v>1673883</v>
      </c>
      <c r="H20" s="23">
        <v>1577.73</v>
      </c>
      <c r="I20" s="21">
        <f t="shared" si="2"/>
        <v>615213</v>
      </c>
      <c r="J20" s="21">
        <f t="shared" si="3"/>
        <v>1061</v>
      </c>
      <c r="K20" s="21"/>
      <c r="L20" s="33"/>
      <c r="M20" s="34"/>
      <c r="N20" s="33"/>
      <c r="O20" s="35"/>
    </row>
    <row r="21" spans="1:15" ht="16.8">
      <c r="A21" s="7" t="s">
        <v>79</v>
      </c>
      <c r="B21" s="7" t="s">
        <v>345</v>
      </c>
      <c r="C21" s="21">
        <v>3380941520</v>
      </c>
      <c r="D21" s="21">
        <v>1883254</v>
      </c>
      <c r="E21" s="21">
        <f t="shared" si="0"/>
        <v>3382824774</v>
      </c>
      <c r="F21" s="22">
        <f t="shared" si="1"/>
        <v>0.96357000000000004</v>
      </c>
      <c r="G21" s="21">
        <v>3259592</v>
      </c>
      <c r="H21" s="23">
        <v>1307.68</v>
      </c>
      <c r="I21" s="21">
        <f t="shared" si="2"/>
        <v>2586890</v>
      </c>
      <c r="J21" s="21">
        <f t="shared" si="3"/>
        <v>2493</v>
      </c>
      <c r="K21" s="21"/>
      <c r="L21" s="33"/>
      <c r="M21" s="34"/>
      <c r="N21" s="33"/>
      <c r="O21" s="35"/>
    </row>
    <row r="22" spans="1:15" ht="16.8">
      <c r="A22" s="7" t="s">
        <v>80</v>
      </c>
      <c r="B22" s="7" t="s">
        <v>346</v>
      </c>
      <c r="C22" s="21">
        <v>5548524262</v>
      </c>
      <c r="D22" s="21">
        <v>354823</v>
      </c>
      <c r="E22" s="21">
        <f t="shared" si="0"/>
        <v>5548879085</v>
      </c>
      <c r="F22" s="22">
        <f t="shared" si="1"/>
        <v>2.0706500000000001</v>
      </c>
      <c r="G22" s="21">
        <v>11489774</v>
      </c>
      <c r="H22" s="23">
        <v>7690.03</v>
      </c>
      <c r="I22" s="21">
        <f t="shared" si="2"/>
        <v>721568</v>
      </c>
      <c r="J22" s="21">
        <f t="shared" si="3"/>
        <v>1494</v>
      </c>
      <c r="K22" s="21"/>
      <c r="L22" s="33"/>
      <c r="M22" s="34"/>
      <c r="N22" s="33"/>
      <c r="O22" s="35"/>
    </row>
    <row r="23" spans="1:15" ht="16.8">
      <c r="A23" s="7" t="s">
        <v>84</v>
      </c>
      <c r="B23" s="7" t="s">
        <v>350</v>
      </c>
      <c r="C23" s="21">
        <v>3901783813</v>
      </c>
      <c r="D23" s="21">
        <v>2185616</v>
      </c>
      <c r="E23" s="21">
        <f t="shared" si="0"/>
        <v>3903969429</v>
      </c>
      <c r="F23" s="22">
        <f t="shared" si="1"/>
        <v>1.5205900000000001</v>
      </c>
      <c r="G23" s="21">
        <v>5936331</v>
      </c>
      <c r="H23" s="23">
        <v>3650.03</v>
      </c>
      <c r="I23" s="21">
        <f t="shared" si="2"/>
        <v>1069572</v>
      </c>
      <c r="J23" s="21">
        <f t="shared" si="3"/>
        <v>1626</v>
      </c>
      <c r="K23" s="21"/>
      <c r="L23" s="33"/>
      <c r="M23" s="34"/>
      <c r="N23" s="33"/>
      <c r="O23" s="35"/>
    </row>
    <row r="24" spans="1:15" ht="16.8">
      <c r="A24" s="7" t="s">
        <v>83</v>
      </c>
      <c r="B24" s="7" t="s">
        <v>349</v>
      </c>
      <c r="C24" s="21">
        <v>403365605</v>
      </c>
      <c r="D24" s="21">
        <v>1825912</v>
      </c>
      <c r="E24" s="21">
        <f t="shared" si="0"/>
        <v>405191517</v>
      </c>
      <c r="F24" s="22">
        <f t="shared" si="1"/>
        <v>1.2833399999999999</v>
      </c>
      <c r="G24" s="21">
        <v>520000</v>
      </c>
      <c r="H24" s="23">
        <v>366.95</v>
      </c>
      <c r="I24" s="21">
        <f t="shared" si="2"/>
        <v>1104215</v>
      </c>
      <c r="J24" s="21">
        <f t="shared" si="3"/>
        <v>1417</v>
      </c>
      <c r="K24" s="21"/>
      <c r="L24" s="33"/>
      <c r="M24" s="34"/>
      <c r="N24" s="33"/>
      <c r="O24" s="35"/>
    </row>
    <row r="25" spans="1:15" ht="16.8">
      <c r="A25" s="7" t="s">
        <v>85</v>
      </c>
      <c r="B25" s="7" t="s">
        <v>351</v>
      </c>
      <c r="C25" s="21">
        <v>5650203774</v>
      </c>
      <c r="D25" s="21">
        <v>3528884</v>
      </c>
      <c r="E25" s="21">
        <f t="shared" si="0"/>
        <v>5653732658</v>
      </c>
      <c r="F25" s="22">
        <f t="shared" si="1"/>
        <v>1.22468</v>
      </c>
      <c r="G25" s="21">
        <v>6924000</v>
      </c>
      <c r="H25" s="23">
        <v>2704.06</v>
      </c>
      <c r="I25" s="21">
        <f t="shared" si="2"/>
        <v>2090831</v>
      </c>
      <c r="J25" s="21">
        <f t="shared" si="3"/>
        <v>2561</v>
      </c>
      <c r="K25" s="21"/>
      <c r="L25" s="33"/>
      <c r="M25" s="34"/>
      <c r="N25" s="33"/>
      <c r="O25" s="35"/>
    </row>
    <row r="26" spans="1:15" ht="16.8">
      <c r="A26" s="7" t="s">
        <v>87</v>
      </c>
      <c r="B26" s="7" t="s">
        <v>353</v>
      </c>
      <c r="C26" s="21">
        <v>113967677</v>
      </c>
      <c r="D26" s="21">
        <v>42917336</v>
      </c>
      <c r="E26" s="21">
        <f t="shared" si="0"/>
        <v>156885013</v>
      </c>
      <c r="F26" s="22">
        <f t="shared" si="1"/>
        <v>2.29467</v>
      </c>
      <c r="G26" s="21">
        <v>360000</v>
      </c>
      <c r="H26" s="23">
        <v>512.48</v>
      </c>
      <c r="I26" s="21">
        <f t="shared" si="2"/>
        <v>306129</v>
      </c>
      <c r="J26" s="21">
        <f t="shared" si="3"/>
        <v>702</v>
      </c>
      <c r="K26" s="21"/>
      <c r="L26" s="33"/>
      <c r="M26" s="34"/>
      <c r="N26" s="33"/>
      <c r="O26" s="35"/>
    </row>
    <row r="27" spans="1:15" ht="16.8">
      <c r="A27" s="7" t="s">
        <v>86</v>
      </c>
      <c r="B27" s="7" t="s">
        <v>352</v>
      </c>
      <c r="C27" s="21">
        <v>499457271</v>
      </c>
      <c r="D27" s="21">
        <v>41951134</v>
      </c>
      <c r="E27" s="21">
        <f t="shared" si="0"/>
        <v>541408405</v>
      </c>
      <c r="F27" s="22">
        <f t="shared" si="1"/>
        <v>1.31934</v>
      </c>
      <c r="G27" s="21">
        <v>714304</v>
      </c>
      <c r="H27" s="23">
        <v>3446.97</v>
      </c>
      <c r="I27" s="21">
        <f t="shared" si="2"/>
        <v>157068</v>
      </c>
      <c r="J27" s="21">
        <f t="shared" si="3"/>
        <v>207</v>
      </c>
      <c r="K27" s="21"/>
      <c r="L27" s="33"/>
      <c r="M27" s="34"/>
      <c r="N27" s="33"/>
      <c r="O27" s="35"/>
    </row>
    <row r="28" spans="1:15" ht="16.8">
      <c r="A28" s="7" t="s">
        <v>12</v>
      </c>
      <c r="B28" s="7" t="s">
        <v>13</v>
      </c>
      <c r="C28" s="21">
        <v>22546712705</v>
      </c>
      <c r="D28" s="21">
        <v>19456</v>
      </c>
      <c r="E28" s="21">
        <f t="shared" si="0"/>
        <v>22546732161</v>
      </c>
      <c r="F28" s="22">
        <f t="shared" si="1"/>
        <v>2.0135999999999998</v>
      </c>
      <c r="G28" s="21">
        <v>45400000</v>
      </c>
      <c r="H28" s="23">
        <v>22734.16</v>
      </c>
      <c r="I28" s="21">
        <f t="shared" si="2"/>
        <v>991756</v>
      </c>
      <c r="J28" s="21">
        <f t="shared" si="3"/>
        <v>1997</v>
      </c>
      <c r="K28" s="21"/>
      <c r="L28" s="33"/>
      <c r="M28" s="34"/>
      <c r="N28" s="33"/>
      <c r="O28" s="35"/>
    </row>
    <row r="29" spans="1:15" ht="16.8">
      <c r="A29" s="7" t="s">
        <v>14</v>
      </c>
      <c r="B29" s="7" t="s">
        <v>15</v>
      </c>
      <c r="C29" s="21">
        <v>1866287227</v>
      </c>
      <c r="D29" s="21">
        <v>5752001</v>
      </c>
      <c r="E29" s="21">
        <f t="shared" si="0"/>
        <v>1872039228</v>
      </c>
      <c r="F29" s="22">
        <f t="shared" si="1"/>
        <v>1.50288</v>
      </c>
      <c r="G29" s="21">
        <v>2813450</v>
      </c>
      <c r="H29" s="23">
        <v>2013.15</v>
      </c>
      <c r="I29" s="21">
        <f t="shared" si="2"/>
        <v>929905</v>
      </c>
      <c r="J29" s="21">
        <f t="shared" si="3"/>
        <v>1398</v>
      </c>
      <c r="K29" s="21"/>
      <c r="L29" s="33"/>
      <c r="M29" s="34"/>
      <c r="N29" s="33"/>
      <c r="O29" s="35"/>
    </row>
    <row r="30" spans="1:15" ht="16.8">
      <c r="A30" s="7" t="s">
        <v>91</v>
      </c>
      <c r="B30" s="7" t="s">
        <v>567</v>
      </c>
      <c r="C30" s="21">
        <v>1467421040</v>
      </c>
      <c r="D30" s="21">
        <v>1262161</v>
      </c>
      <c r="E30" s="21">
        <f t="shared" si="0"/>
        <v>1468683201</v>
      </c>
      <c r="F30" s="22">
        <f t="shared" si="1"/>
        <v>1.5</v>
      </c>
      <c r="G30" s="21">
        <v>2203025</v>
      </c>
      <c r="H30" s="23">
        <v>1658.46</v>
      </c>
      <c r="I30" s="21">
        <f t="shared" si="2"/>
        <v>885570</v>
      </c>
      <c r="J30" s="21">
        <f t="shared" si="3"/>
        <v>1328</v>
      </c>
      <c r="K30" s="21"/>
      <c r="L30" s="33"/>
      <c r="M30" s="34"/>
      <c r="N30" s="33"/>
      <c r="O30" s="35"/>
    </row>
    <row r="31" spans="1:15" ht="16.8">
      <c r="A31" s="7" t="s">
        <v>93</v>
      </c>
      <c r="B31" s="7" t="s">
        <v>358</v>
      </c>
      <c r="C31" s="21">
        <v>201109061</v>
      </c>
      <c r="D31" s="21">
        <v>3691103</v>
      </c>
      <c r="E31" s="21">
        <f t="shared" si="0"/>
        <v>204800164</v>
      </c>
      <c r="F31" s="22">
        <f t="shared" si="1"/>
        <v>1.72481</v>
      </c>
      <c r="G31" s="21">
        <v>353241</v>
      </c>
      <c r="H31" s="23">
        <v>204.58</v>
      </c>
      <c r="I31" s="21">
        <f t="shared" si="2"/>
        <v>1001076</v>
      </c>
      <c r="J31" s="21">
        <f t="shared" si="3"/>
        <v>1727</v>
      </c>
      <c r="K31" s="21"/>
      <c r="L31" s="33"/>
      <c r="M31" s="34"/>
      <c r="N31" s="33"/>
      <c r="O31" s="35"/>
    </row>
    <row r="32" spans="1:15" ht="16.8">
      <c r="A32" s="7" t="s">
        <v>88</v>
      </c>
      <c r="B32" s="7" t="s">
        <v>354</v>
      </c>
      <c r="C32" s="21">
        <v>3355881513</v>
      </c>
      <c r="D32" s="21">
        <v>26369677</v>
      </c>
      <c r="E32" s="21">
        <f t="shared" si="0"/>
        <v>3382251190</v>
      </c>
      <c r="F32" s="22">
        <f t="shared" si="1"/>
        <v>2.1857199999999999</v>
      </c>
      <c r="G32" s="21">
        <v>7392656</v>
      </c>
      <c r="H32" s="23">
        <v>3136.85</v>
      </c>
      <c r="I32" s="21">
        <f t="shared" si="2"/>
        <v>1078232</v>
      </c>
      <c r="J32" s="21">
        <f t="shared" si="3"/>
        <v>2357</v>
      </c>
      <c r="K32" s="21"/>
      <c r="L32" s="33"/>
      <c r="M32" s="34"/>
      <c r="N32" s="33"/>
      <c r="O32" s="35"/>
    </row>
    <row r="33" spans="1:15" ht="16.8">
      <c r="A33" s="7" t="s">
        <v>16</v>
      </c>
      <c r="B33" s="7" t="s">
        <v>17</v>
      </c>
      <c r="C33" s="21">
        <v>20526934796</v>
      </c>
      <c r="D33" s="21">
        <v>144951</v>
      </c>
      <c r="E33" s="21">
        <f t="shared" si="0"/>
        <v>20527079747</v>
      </c>
      <c r="F33" s="22">
        <f t="shared" si="1"/>
        <v>1.7196800000000001</v>
      </c>
      <c r="G33" s="21">
        <v>35300000</v>
      </c>
      <c r="H33" s="23">
        <v>25157.24</v>
      </c>
      <c r="I33" s="21">
        <f t="shared" si="2"/>
        <v>815951</v>
      </c>
      <c r="J33" s="21">
        <f t="shared" si="3"/>
        <v>1403</v>
      </c>
      <c r="K33" s="21"/>
      <c r="L33" s="33"/>
      <c r="M33" s="34"/>
      <c r="N33" s="33"/>
      <c r="O33" s="35"/>
    </row>
    <row r="34" spans="1:15" ht="16.8">
      <c r="A34" s="7" t="s">
        <v>89</v>
      </c>
      <c r="B34" s="7" t="s">
        <v>355</v>
      </c>
      <c r="C34" s="21">
        <v>6729470470</v>
      </c>
      <c r="D34" s="21">
        <v>4405794</v>
      </c>
      <c r="E34" s="21">
        <f t="shared" si="0"/>
        <v>6733876264</v>
      </c>
      <c r="F34" s="22">
        <f t="shared" si="1"/>
        <v>2.5097</v>
      </c>
      <c r="G34" s="21">
        <v>16900000</v>
      </c>
      <c r="H34" s="23">
        <v>7424.26</v>
      </c>
      <c r="I34" s="21">
        <f t="shared" si="2"/>
        <v>907010</v>
      </c>
      <c r="J34" s="21">
        <f t="shared" si="3"/>
        <v>2276</v>
      </c>
      <c r="K34" s="21"/>
      <c r="L34" s="33"/>
      <c r="M34" s="34"/>
      <c r="N34" s="33"/>
      <c r="O34" s="35"/>
    </row>
    <row r="35" spans="1:15" ht="16.8">
      <c r="A35" s="7" t="s">
        <v>90</v>
      </c>
      <c r="B35" s="7" t="s">
        <v>356</v>
      </c>
      <c r="C35" s="21">
        <v>12177744387</v>
      </c>
      <c r="D35" s="21">
        <v>34442635</v>
      </c>
      <c r="E35" s="21">
        <f t="shared" si="0"/>
        <v>12212187022</v>
      </c>
      <c r="F35" s="22">
        <f t="shared" si="1"/>
        <v>2.3180399999999999</v>
      </c>
      <c r="G35" s="21">
        <v>28308300</v>
      </c>
      <c r="H35" s="23">
        <v>12870.9</v>
      </c>
      <c r="I35" s="21">
        <f t="shared" si="2"/>
        <v>948822</v>
      </c>
      <c r="J35" s="21">
        <f t="shared" si="3"/>
        <v>2199</v>
      </c>
      <c r="K35" s="21"/>
      <c r="L35" s="33"/>
      <c r="M35" s="34"/>
      <c r="N35" s="33"/>
      <c r="O35" s="35"/>
    </row>
    <row r="36" spans="1:15" ht="16.8">
      <c r="A36" s="7" t="s">
        <v>92</v>
      </c>
      <c r="B36" s="7" t="s">
        <v>357</v>
      </c>
      <c r="C36" s="21">
        <v>4324519254</v>
      </c>
      <c r="D36" s="21">
        <v>314171</v>
      </c>
      <c r="E36" s="21">
        <f t="shared" si="0"/>
        <v>4324833425</v>
      </c>
      <c r="F36" s="22">
        <f t="shared" si="1"/>
        <v>1.5015099999999999</v>
      </c>
      <c r="G36" s="21">
        <v>6493786</v>
      </c>
      <c r="H36" s="23">
        <v>3380.73</v>
      </c>
      <c r="I36" s="21">
        <f t="shared" si="2"/>
        <v>1279260</v>
      </c>
      <c r="J36" s="21">
        <f t="shared" si="3"/>
        <v>1921</v>
      </c>
      <c r="K36" s="21"/>
      <c r="L36" s="33"/>
      <c r="M36" s="34"/>
      <c r="N36" s="33"/>
      <c r="O36" s="35"/>
    </row>
    <row r="37" spans="1:15" ht="16.8">
      <c r="A37" s="7" t="s">
        <v>95</v>
      </c>
      <c r="B37" s="7" t="s">
        <v>359</v>
      </c>
      <c r="C37" s="21">
        <v>809404919</v>
      </c>
      <c r="D37" s="21">
        <v>819072</v>
      </c>
      <c r="E37" s="21">
        <f t="shared" si="0"/>
        <v>810223991</v>
      </c>
      <c r="F37" s="22">
        <f t="shared" si="1"/>
        <v>1.2979099999999999</v>
      </c>
      <c r="G37" s="21">
        <v>1051600</v>
      </c>
      <c r="H37" s="23">
        <v>393.37</v>
      </c>
      <c r="I37" s="21">
        <f t="shared" si="2"/>
        <v>2059699</v>
      </c>
      <c r="J37" s="21">
        <f t="shared" si="3"/>
        <v>2673</v>
      </c>
      <c r="K37" s="21"/>
      <c r="L37" s="33"/>
      <c r="M37" s="34"/>
      <c r="N37" s="33"/>
      <c r="O37" s="35"/>
    </row>
    <row r="38" spans="1:15" ht="16.8">
      <c r="A38" s="7" t="s">
        <v>580</v>
      </c>
      <c r="B38" s="7" t="s">
        <v>581</v>
      </c>
      <c r="C38" s="21">
        <v>200797423</v>
      </c>
      <c r="D38" s="21">
        <v>0</v>
      </c>
      <c r="E38" s="21">
        <f t="shared" si="0"/>
        <v>200797423</v>
      </c>
      <c r="F38" s="22">
        <f t="shared" si="1"/>
        <v>0</v>
      </c>
      <c r="G38" s="21">
        <v>0</v>
      </c>
      <c r="H38" s="23">
        <v>31.68</v>
      </c>
      <c r="I38" s="21">
        <f t="shared" si="2"/>
        <v>6338302</v>
      </c>
      <c r="J38" s="21">
        <f t="shared" si="3"/>
        <v>0</v>
      </c>
      <c r="K38" s="21"/>
      <c r="L38" s="33"/>
      <c r="M38" s="34"/>
      <c r="N38" s="33"/>
      <c r="O38" s="35"/>
    </row>
    <row r="39" spans="1:15" ht="16.8">
      <c r="A39" s="7" t="s">
        <v>98</v>
      </c>
      <c r="B39" s="7" t="s">
        <v>362</v>
      </c>
      <c r="C39" s="21">
        <v>6123102622</v>
      </c>
      <c r="D39" s="21">
        <v>33679292</v>
      </c>
      <c r="E39" s="21">
        <f t="shared" si="0"/>
        <v>6156781914</v>
      </c>
      <c r="F39" s="22">
        <f t="shared" si="1"/>
        <v>2.2399200000000001</v>
      </c>
      <c r="G39" s="21">
        <v>13790705</v>
      </c>
      <c r="H39" s="23">
        <v>6488.47</v>
      </c>
      <c r="I39" s="21">
        <f t="shared" si="2"/>
        <v>948880</v>
      </c>
      <c r="J39" s="21">
        <f t="shared" si="3"/>
        <v>2125</v>
      </c>
      <c r="K39" s="21"/>
      <c r="L39" s="33"/>
      <c r="M39" s="34"/>
      <c r="N39" s="33"/>
      <c r="O39" s="35"/>
    </row>
    <row r="40" spans="1:15" ht="16.8">
      <c r="A40" s="7" t="s">
        <v>96</v>
      </c>
      <c r="B40" s="7" t="s">
        <v>360</v>
      </c>
      <c r="C40" s="21">
        <v>491678930</v>
      </c>
      <c r="D40" s="21">
        <v>77086660</v>
      </c>
      <c r="E40" s="21">
        <f t="shared" si="0"/>
        <v>568765590</v>
      </c>
      <c r="F40" s="22">
        <f t="shared" si="1"/>
        <v>2.38802</v>
      </c>
      <c r="G40" s="21">
        <v>1358225</v>
      </c>
      <c r="H40" s="23">
        <v>686.35</v>
      </c>
      <c r="I40" s="21">
        <f t="shared" si="2"/>
        <v>828682</v>
      </c>
      <c r="J40" s="21">
        <f t="shared" si="3"/>
        <v>1979</v>
      </c>
      <c r="K40" s="21"/>
      <c r="L40" s="33"/>
      <c r="M40" s="34"/>
      <c r="N40" s="33"/>
      <c r="O40" s="35"/>
    </row>
    <row r="41" spans="1:15" ht="16.8">
      <c r="A41" s="7" t="s">
        <v>99</v>
      </c>
      <c r="B41" s="7" t="s">
        <v>363</v>
      </c>
      <c r="C41" s="21">
        <v>1142792979</v>
      </c>
      <c r="D41" s="21">
        <v>47498426</v>
      </c>
      <c r="E41" s="21">
        <f t="shared" si="0"/>
        <v>1190291405</v>
      </c>
      <c r="F41" s="22">
        <f t="shared" si="1"/>
        <v>1.9953099999999999</v>
      </c>
      <c r="G41" s="21">
        <v>2375000</v>
      </c>
      <c r="H41" s="23">
        <v>1429.93</v>
      </c>
      <c r="I41" s="21">
        <f t="shared" si="2"/>
        <v>832412</v>
      </c>
      <c r="J41" s="21">
        <f t="shared" si="3"/>
        <v>1661</v>
      </c>
      <c r="K41" s="21"/>
      <c r="L41" s="33"/>
      <c r="M41" s="34"/>
      <c r="N41" s="33"/>
      <c r="O41" s="35"/>
    </row>
    <row r="42" spans="1:15" ht="16.8">
      <c r="A42" s="7" t="s">
        <v>100</v>
      </c>
      <c r="B42" s="7" t="s">
        <v>364</v>
      </c>
      <c r="C42" s="21">
        <v>1564648009</v>
      </c>
      <c r="D42" s="21">
        <v>62638190</v>
      </c>
      <c r="E42" s="21">
        <f t="shared" si="0"/>
        <v>1627286199</v>
      </c>
      <c r="F42" s="22">
        <f t="shared" si="1"/>
        <v>1.4315100000000001</v>
      </c>
      <c r="G42" s="21">
        <v>2329475</v>
      </c>
      <c r="H42" s="23">
        <v>1041.51</v>
      </c>
      <c r="I42" s="21">
        <f t="shared" si="2"/>
        <v>1562430</v>
      </c>
      <c r="J42" s="21">
        <f t="shared" si="3"/>
        <v>2237</v>
      </c>
      <c r="K42" s="21"/>
      <c r="L42" s="33"/>
      <c r="M42" s="34"/>
      <c r="N42" s="33"/>
      <c r="O42" s="35"/>
    </row>
    <row r="43" spans="1:15" ht="16.8">
      <c r="A43" s="7" t="s">
        <v>97</v>
      </c>
      <c r="B43" s="7" t="s">
        <v>361</v>
      </c>
      <c r="C43" s="21">
        <v>2239036856</v>
      </c>
      <c r="D43" s="21">
        <v>65603991</v>
      </c>
      <c r="E43" s="21">
        <f t="shared" si="0"/>
        <v>2304640847</v>
      </c>
      <c r="F43" s="22">
        <f t="shared" si="1"/>
        <v>2.3431000000000002</v>
      </c>
      <c r="G43" s="21">
        <v>5400000</v>
      </c>
      <c r="H43" s="23">
        <v>2458.39</v>
      </c>
      <c r="I43" s="21">
        <f t="shared" si="2"/>
        <v>937459</v>
      </c>
      <c r="J43" s="21">
        <f t="shared" si="3"/>
        <v>2197</v>
      </c>
      <c r="K43" s="21"/>
      <c r="L43" s="33"/>
      <c r="M43" s="34"/>
      <c r="N43" s="33"/>
      <c r="O43" s="35"/>
    </row>
    <row r="44" spans="1:15" ht="16.8">
      <c r="A44" s="7" t="s">
        <v>101</v>
      </c>
      <c r="B44" s="7" t="s">
        <v>365</v>
      </c>
      <c r="C44" s="21">
        <v>2842388771</v>
      </c>
      <c r="D44" s="21">
        <v>71247848</v>
      </c>
      <c r="E44" s="21">
        <f t="shared" si="0"/>
        <v>2913636619</v>
      </c>
      <c r="F44" s="22">
        <f t="shared" si="1"/>
        <v>2.0592800000000002</v>
      </c>
      <c r="G44" s="21">
        <v>6000000</v>
      </c>
      <c r="H44" s="23">
        <v>4965.4399999999996</v>
      </c>
      <c r="I44" s="21">
        <f t="shared" si="2"/>
        <v>586783</v>
      </c>
      <c r="J44" s="21">
        <f t="shared" si="3"/>
        <v>1208</v>
      </c>
      <c r="K44" s="21"/>
      <c r="L44" s="33"/>
      <c r="M44" s="34"/>
      <c r="N44" s="33"/>
      <c r="O44" s="35"/>
    </row>
    <row r="45" spans="1:15" ht="16.8">
      <c r="A45" s="7" t="s">
        <v>105</v>
      </c>
      <c r="B45" s="7" t="s">
        <v>369</v>
      </c>
      <c r="C45" s="21">
        <v>502889369</v>
      </c>
      <c r="D45" s="21">
        <v>0</v>
      </c>
      <c r="E45" s="21">
        <f t="shared" si="0"/>
        <v>502889369</v>
      </c>
      <c r="F45" s="22">
        <f t="shared" si="1"/>
        <v>1.25525</v>
      </c>
      <c r="G45" s="21">
        <v>631250</v>
      </c>
      <c r="H45" s="23">
        <v>250.11</v>
      </c>
      <c r="I45" s="21">
        <f t="shared" si="2"/>
        <v>2010673</v>
      </c>
      <c r="J45" s="21">
        <f t="shared" si="3"/>
        <v>2524</v>
      </c>
      <c r="K45" s="21"/>
      <c r="L45" s="33"/>
      <c r="M45" s="34"/>
      <c r="N45" s="33"/>
      <c r="O45" s="35"/>
    </row>
    <row r="46" spans="1:15" ht="16.8">
      <c r="A46" s="7" t="s">
        <v>102</v>
      </c>
      <c r="B46" s="7" t="s">
        <v>366</v>
      </c>
      <c r="C46" s="21">
        <v>169136844</v>
      </c>
      <c r="D46" s="21">
        <v>6710</v>
      </c>
      <c r="E46" s="21">
        <f t="shared" si="0"/>
        <v>169143554</v>
      </c>
      <c r="F46" s="22">
        <f t="shared" si="1"/>
        <v>1.6593800000000001</v>
      </c>
      <c r="G46" s="21">
        <v>280674</v>
      </c>
      <c r="H46" s="23">
        <v>777.64</v>
      </c>
      <c r="I46" s="21">
        <f t="shared" si="2"/>
        <v>217509</v>
      </c>
      <c r="J46" s="21">
        <f t="shared" si="3"/>
        <v>361</v>
      </c>
      <c r="K46" s="21"/>
      <c r="L46" s="33"/>
      <c r="M46" s="34"/>
      <c r="N46" s="33"/>
      <c r="O46" s="35"/>
    </row>
    <row r="47" spans="1:15" ht="16.8">
      <c r="A47" s="7" t="s">
        <v>106</v>
      </c>
      <c r="B47" s="7" t="s">
        <v>370</v>
      </c>
      <c r="C47" s="21">
        <v>71344878</v>
      </c>
      <c r="D47" s="21">
        <v>0</v>
      </c>
      <c r="E47" s="21">
        <f t="shared" si="0"/>
        <v>71344878</v>
      </c>
      <c r="F47" s="22">
        <f t="shared" si="1"/>
        <v>2.13022</v>
      </c>
      <c r="G47" s="21">
        <v>151980</v>
      </c>
      <c r="H47" s="23">
        <v>46.37</v>
      </c>
      <c r="I47" s="21">
        <f t="shared" si="2"/>
        <v>1538600</v>
      </c>
      <c r="J47" s="21">
        <f t="shared" si="3"/>
        <v>3278</v>
      </c>
      <c r="K47" s="21"/>
      <c r="L47" s="33"/>
      <c r="M47" s="34"/>
      <c r="N47" s="33"/>
      <c r="O47" s="35"/>
    </row>
    <row r="48" spans="1:15" ht="16.8">
      <c r="A48" s="7" t="s">
        <v>104</v>
      </c>
      <c r="B48" s="7" t="s">
        <v>368</v>
      </c>
      <c r="C48" s="21">
        <v>5034780462</v>
      </c>
      <c r="D48" s="21">
        <v>0</v>
      </c>
      <c r="E48" s="21">
        <f t="shared" si="0"/>
        <v>5034780462</v>
      </c>
      <c r="F48" s="22">
        <f t="shared" si="1"/>
        <v>2.0900799999999999</v>
      </c>
      <c r="G48" s="21">
        <v>10523103</v>
      </c>
      <c r="H48" s="23">
        <v>6030.7</v>
      </c>
      <c r="I48" s="21">
        <f t="shared" si="2"/>
        <v>834858</v>
      </c>
      <c r="J48" s="21">
        <f t="shared" si="3"/>
        <v>1745</v>
      </c>
      <c r="K48" s="21"/>
      <c r="L48" s="33"/>
      <c r="M48" s="34"/>
      <c r="N48" s="33"/>
      <c r="O48" s="35"/>
    </row>
    <row r="49" spans="1:15" ht="16.8">
      <c r="A49" s="7" t="s">
        <v>103</v>
      </c>
      <c r="B49" s="7" t="s">
        <v>367</v>
      </c>
      <c r="C49" s="21">
        <v>77772496</v>
      </c>
      <c r="D49" s="21">
        <v>0</v>
      </c>
      <c r="E49" s="21">
        <f t="shared" si="0"/>
        <v>77772496</v>
      </c>
      <c r="F49" s="22">
        <f t="shared" si="1"/>
        <v>2.2501500000000001</v>
      </c>
      <c r="G49" s="21">
        <v>175000</v>
      </c>
      <c r="H49" s="23">
        <v>93.19</v>
      </c>
      <c r="I49" s="21">
        <f t="shared" si="2"/>
        <v>834558</v>
      </c>
      <c r="J49" s="21">
        <f t="shared" si="3"/>
        <v>1878</v>
      </c>
      <c r="K49" s="21"/>
      <c r="L49" s="33"/>
      <c r="M49" s="34"/>
      <c r="N49" s="33"/>
      <c r="O49" s="35"/>
    </row>
    <row r="50" spans="1:15" ht="16.8">
      <c r="A50" s="7" t="s">
        <v>18</v>
      </c>
      <c r="B50" s="7" t="s">
        <v>19</v>
      </c>
      <c r="C50" s="21">
        <v>212771775</v>
      </c>
      <c r="D50" s="21">
        <v>0</v>
      </c>
      <c r="E50" s="21">
        <f t="shared" si="0"/>
        <v>212771775</v>
      </c>
      <c r="F50" s="22">
        <f t="shared" si="1"/>
        <v>2.74003</v>
      </c>
      <c r="G50" s="21">
        <v>583000</v>
      </c>
      <c r="H50" s="23">
        <v>245.45</v>
      </c>
      <c r="I50" s="21">
        <f t="shared" si="2"/>
        <v>866864</v>
      </c>
      <c r="J50" s="21">
        <f t="shared" si="3"/>
        <v>2375</v>
      </c>
      <c r="K50" s="21"/>
      <c r="L50" s="33"/>
      <c r="M50" s="34"/>
      <c r="N50" s="33"/>
      <c r="O50" s="35"/>
    </row>
    <row r="51" spans="1:15" ht="16.8">
      <c r="A51" s="7" t="s">
        <v>107</v>
      </c>
      <c r="B51" s="7" t="s">
        <v>371</v>
      </c>
      <c r="C51" s="21">
        <v>18115317</v>
      </c>
      <c r="D51" s="21">
        <v>564029</v>
      </c>
      <c r="E51" s="21">
        <f t="shared" si="0"/>
        <v>18679346</v>
      </c>
      <c r="F51" s="22">
        <f t="shared" si="1"/>
        <v>0.98102999999999996</v>
      </c>
      <c r="G51" s="21">
        <v>18325</v>
      </c>
      <c r="H51" s="23">
        <v>67.900000000000006</v>
      </c>
      <c r="I51" s="21">
        <f t="shared" si="2"/>
        <v>275101</v>
      </c>
      <c r="J51" s="21">
        <f t="shared" si="3"/>
        <v>270</v>
      </c>
      <c r="K51" s="21"/>
      <c r="L51" s="33"/>
      <c r="M51" s="34"/>
      <c r="N51" s="33"/>
      <c r="O51" s="35"/>
    </row>
    <row r="52" spans="1:15" ht="16.8">
      <c r="A52" s="7" t="s">
        <v>108</v>
      </c>
      <c r="B52" s="7" t="s">
        <v>372</v>
      </c>
      <c r="C52" s="21">
        <v>122161734</v>
      </c>
      <c r="D52" s="21">
        <v>5130582</v>
      </c>
      <c r="E52" s="21">
        <f t="shared" si="0"/>
        <v>127292316</v>
      </c>
      <c r="F52" s="22">
        <f t="shared" si="1"/>
        <v>1.5319100000000001</v>
      </c>
      <c r="G52" s="21">
        <v>195000</v>
      </c>
      <c r="H52" s="23">
        <v>245.75</v>
      </c>
      <c r="I52" s="21">
        <f t="shared" si="2"/>
        <v>517975</v>
      </c>
      <c r="J52" s="21">
        <f t="shared" si="3"/>
        <v>793</v>
      </c>
      <c r="K52" s="21"/>
      <c r="L52" s="33"/>
      <c r="M52" s="34"/>
      <c r="N52" s="33"/>
      <c r="O52" s="35"/>
    </row>
    <row r="53" spans="1:15" ht="16.8">
      <c r="A53" s="7" t="s">
        <v>110</v>
      </c>
      <c r="B53" s="7" t="s">
        <v>374</v>
      </c>
      <c r="C53" s="21">
        <v>123877500</v>
      </c>
      <c r="D53" s="21">
        <v>10068163</v>
      </c>
      <c r="E53" s="21">
        <f t="shared" si="0"/>
        <v>133945663</v>
      </c>
      <c r="F53" s="22">
        <f t="shared" si="1"/>
        <v>0.44794</v>
      </c>
      <c r="G53" s="21">
        <v>60000</v>
      </c>
      <c r="H53" s="23">
        <v>71.62</v>
      </c>
      <c r="I53" s="21">
        <f t="shared" si="2"/>
        <v>1870227</v>
      </c>
      <c r="J53" s="21">
        <f t="shared" si="3"/>
        <v>838</v>
      </c>
      <c r="K53" s="21"/>
      <c r="L53" s="33"/>
      <c r="M53" s="34"/>
      <c r="N53" s="33"/>
      <c r="O53" s="35"/>
    </row>
    <row r="54" spans="1:15" ht="16.8">
      <c r="A54" s="7" t="s">
        <v>111</v>
      </c>
      <c r="B54" s="7" t="s">
        <v>375</v>
      </c>
      <c r="C54" s="21">
        <v>69650949</v>
      </c>
      <c r="D54" s="21">
        <v>1415986</v>
      </c>
      <c r="E54" s="21">
        <f t="shared" si="0"/>
        <v>71066935</v>
      </c>
      <c r="F54" s="22">
        <f t="shared" si="1"/>
        <v>1.4997400000000001</v>
      </c>
      <c r="G54" s="21">
        <v>106582</v>
      </c>
      <c r="H54" s="23">
        <v>213.75</v>
      </c>
      <c r="I54" s="21">
        <f t="shared" si="2"/>
        <v>332477</v>
      </c>
      <c r="J54" s="21">
        <f t="shared" si="3"/>
        <v>499</v>
      </c>
      <c r="K54" s="21"/>
      <c r="L54" s="33"/>
      <c r="M54" s="34"/>
      <c r="N54" s="33"/>
      <c r="O54" s="35"/>
    </row>
    <row r="55" spans="1:15" ht="16.8">
      <c r="A55" s="7" t="s">
        <v>109</v>
      </c>
      <c r="B55" s="7" t="s">
        <v>373</v>
      </c>
      <c r="C55" s="21">
        <v>319616236</v>
      </c>
      <c r="D55" s="21">
        <v>5389984</v>
      </c>
      <c r="E55" s="21">
        <f t="shared" si="0"/>
        <v>325006220</v>
      </c>
      <c r="F55" s="22">
        <f t="shared" si="1"/>
        <v>1.4615100000000001</v>
      </c>
      <c r="G55" s="21">
        <v>475000</v>
      </c>
      <c r="H55" s="23">
        <v>325.26</v>
      </c>
      <c r="I55" s="21">
        <f t="shared" si="2"/>
        <v>999220</v>
      </c>
      <c r="J55" s="21">
        <f t="shared" si="3"/>
        <v>1460</v>
      </c>
      <c r="K55" s="21"/>
      <c r="L55" s="33"/>
      <c r="M55" s="34"/>
      <c r="N55" s="33"/>
      <c r="O55" s="35"/>
    </row>
    <row r="56" spans="1:15" ht="16.8">
      <c r="A56" s="7" t="s">
        <v>112</v>
      </c>
      <c r="B56" s="7" t="s">
        <v>376</v>
      </c>
      <c r="C56" s="21">
        <v>8631934628</v>
      </c>
      <c r="D56" s="21">
        <v>0</v>
      </c>
      <c r="E56" s="21">
        <f t="shared" si="0"/>
        <v>8631934628</v>
      </c>
      <c r="F56" s="22">
        <f t="shared" si="1"/>
        <v>1.5313399999999999</v>
      </c>
      <c r="G56" s="21">
        <v>13218439</v>
      </c>
      <c r="H56" s="23">
        <v>18395.09</v>
      </c>
      <c r="I56" s="21">
        <f t="shared" si="2"/>
        <v>469252</v>
      </c>
      <c r="J56" s="21">
        <f t="shared" si="3"/>
        <v>719</v>
      </c>
      <c r="K56" s="21"/>
      <c r="L56" s="33"/>
      <c r="M56" s="34"/>
      <c r="N56" s="33"/>
      <c r="O56" s="35"/>
    </row>
    <row r="57" spans="1:15" ht="16.8">
      <c r="A57" s="7" t="s">
        <v>113</v>
      </c>
      <c r="B57" s="7" t="s">
        <v>377</v>
      </c>
      <c r="C57" s="21">
        <v>1212439555</v>
      </c>
      <c r="D57" s="21">
        <v>0</v>
      </c>
      <c r="E57" s="21">
        <f t="shared" si="0"/>
        <v>1212439555</v>
      </c>
      <c r="F57" s="22">
        <f t="shared" si="1"/>
        <v>1.60833</v>
      </c>
      <c r="G57" s="21">
        <v>1950000</v>
      </c>
      <c r="H57" s="23">
        <v>2061.4299999999998</v>
      </c>
      <c r="I57" s="21">
        <f t="shared" si="2"/>
        <v>588155</v>
      </c>
      <c r="J57" s="21">
        <f t="shared" si="3"/>
        <v>946</v>
      </c>
      <c r="K57" s="21"/>
      <c r="L57" s="33"/>
      <c r="M57" s="34"/>
      <c r="N57" s="33"/>
      <c r="O57" s="35"/>
    </row>
    <row r="58" spans="1:15" ht="16.8">
      <c r="A58" s="7" t="s">
        <v>582</v>
      </c>
      <c r="B58" s="7" t="s">
        <v>583</v>
      </c>
      <c r="C58" s="21">
        <v>31469514</v>
      </c>
      <c r="D58" s="21">
        <v>0</v>
      </c>
      <c r="E58" s="21">
        <f t="shared" si="0"/>
        <v>31469514</v>
      </c>
      <c r="F58" s="22">
        <f t="shared" si="1"/>
        <v>0</v>
      </c>
      <c r="G58" s="21">
        <v>0</v>
      </c>
      <c r="H58" s="23">
        <v>17.559999999999999</v>
      </c>
      <c r="I58" s="21">
        <f t="shared" si="2"/>
        <v>1792114</v>
      </c>
      <c r="J58" s="21">
        <f t="shared" si="3"/>
        <v>0</v>
      </c>
      <c r="K58" s="21"/>
      <c r="L58" s="33"/>
      <c r="M58" s="34"/>
      <c r="N58" s="33"/>
      <c r="O58" s="35"/>
    </row>
    <row r="59" spans="1:15" ht="16.8">
      <c r="A59" s="7" t="s">
        <v>114</v>
      </c>
      <c r="B59" s="7" t="s">
        <v>378</v>
      </c>
      <c r="C59" s="21">
        <v>73195145</v>
      </c>
      <c r="D59" s="21">
        <v>0</v>
      </c>
      <c r="E59" s="21">
        <f t="shared" si="0"/>
        <v>73195145</v>
      </c>
      <c r="F59" s="22">
        <f t="shared" si="1"/>
        <v>1.0246599999999999</v>
      </c>
      <c r="G59" s="21">
        <v>75000</v>
      </c>
      <c r="H59" s="23">
        <v>40.450000000000003</v>
      </c>
      <c r="I59" s="21">
        <f t="shared" si="2"/>
        <v>1809522</v>
      </c>
      <c r="J59" s="21">
        <f t="shared" si="3"/>
        <v>1854</v>
      </c>
      <c r="K59" s="21"/>
      <c r="L59" s="33"/>
      <c r="M59" s="34"/>
      <c r="N59" s="33"/>
      <c r="O59" s="35"/>
    </row>
    <row r="60" spans="1:15" ht="16.8">
      <c r="A60" s="7" t="s">
        <v>116</v>
      </c>
      <c r="B60" s="7" t="s">
        <v>379</v>
      </c>
      <c r="C60" s="21">
        <v>512896175</v>
      </c>
      <c r="D60" s="21">
        <v>218831</v>
      </c>
      <c r="E60" s="21">
        <f t="shared" si="0"/>
        <v>513115006</v>
      </c>
      <c r="F60" s="22">
        <f t="shared" si="1"/>
        <v>1.5455099999999999</v>
      </c>
      <c r="G60" s="21">
        <v>793022</v>
      </c>
      <c r="H60" s="23">
        <v>304</v>
      </c>
      <c r="I60" s="21">
        <f t="shared" si="2"/>
        <v>1687878</v>
      </c>
      <c r="J60" s="21">
        <f t="shared" si="3"/>
        <v>2609</v>
      </c>
      <c r="K60" s="21"/>
      <c r="L60" s="33"/>
      <c r="M60" s="34"/>
      <c r="N60" s="33"/>
      <c r="O60" s="35"/>
    </row>
    <row r="61" spans="1:15" ht="16.8">
      <c r="A61" s="7" t="s">
        <v>118</v>
      </c>
      <c r="B61" s="7" t="s">
        <v>381</v>
      </c>
      <c r="C61" s="21">
        <v>777029654</v>
      </c>
      <c r="D61" s="21">
        <v>0</v>
      </c>
      <c r="E61" s="21">
        <f t="shared" si="0"/>
        <v>777029654</v>
      </c>
      <c r="F61" s="22">
        <f t="shared" si="1"/>
        <v>2.8505500000000001</v>
      </c>
      <c r="G61" s="21">
        <v>2214962</v>
      </c>
      <c r="H61" s="23">
        <v>2404.84</v>
      </c>
      <c r="I61" s="21">
        <f t="shared" si="2"/>
        <v>323111</v>
      </c>
      <c r="J61" s="21">
        <f t="shared" si="3"/>
        <v>921</v>
      </c>
      <c r="K61" s="21"/>
      <c r="L61" s="33"/>
      <c r="M61" s="34"/>
      <c r="N61" s="33"/>
      <c r="O61" s="35"/>
    </row>
    <row r="62" spans="1:15" ht="16.8">
      <c r="A62" s="7" t="s">
        <v>123</v>
      </c>
      <c r="B62" s="7" t="s">
        <v>385</v>
      </c>
      <c r="C62" s="21">
        <v>5112844188</v>
      </c>
      <c r="D62" s="21">
        <v>0</v>
      </c>
      <c r="E62" s="21">
        <f t="shared" si="0"/>
        <v>5112844188</v>
      </c>
      <c r="F62" s="22">
        <f t="shared" si="1"/>
        <v>1.5643899999999999</v>
      </c>
      <c r="G62" s="21">
        <v>7998462</v>
      </c>
      <c r="H62" s="23">
        <v>2974.38</v>
      </c>
      <c r="I62" s="21">
        <f t="shared" si="2"/>
        <v>1718961</v>
      </c>
      <c r="J62" s="21">
        <f t="shared" si="3"/>
        <v>2689</v>
      </c>
      <c r="K62" s="21"/>
      <c r="L62" s="33"/>
      <c r="M62" s="34"/>
      <c r="N62" s="33"/>
      <c r="O62" s="35"/>
    </row>
    <row r="63" spans="1:15" ht="16.8">
      <c r="A63" s="7" t="s">
        <v>20</v>
      </c>
      <c r="B63" s="7" t="s">
        <v>21</v>
      </c>
      <c r="C63" s="21">
        <v>527964286</v>
      </c>
      <c r="D63" s="21">
        <v>0</v>
      </c>
      <c r="E63" s="21">
        <f t="shared" si="0"/>
        <v>527964286</v>
      </c>
      <c r="F63" s="22">
        <f t="shared" si="1"/>
        <v>2.0499800000000001</v>
      </c>
      <c r="G63" s="21">
        <v>1082316</v>
      </c>
      <c r="H63" s="23">
        <v>897.32</v>
      </c>
      <c r="I63" s="21">
        <f t="shared" si="2"/>
        <v>588379</v>
      </c>
      <c r="J63" s="21">
        <f t="shared" si="3"/>
        <v>1206</v>
      </c>
      <c r="K63" s="21"/>
      <c r="L63" s="33"/>
      <c r="M63" s="34"/>
      <c r="N63" s="33"/>
      <c r="O63" s="35"/>
    </row>
    <row r="64" spans="1:15" ht="16.8">
      <c r="A64" s="7" t="s">
        <v>119</v>
      </c>
      <c r="B64" s="7" t="s">
        <v>568</v>
      </c>
      <c r="C64" s="21">
        <v>227277014</v>
      </c>
      <c r="D64" s="21">
        <v>0</v>
      </c>
      <c r="E64" s="21">
        <f t="shared" si="0"/>
        <v>227277014</v>
      </c>
      <c r="F64" s="22">
        <f t="shared" si="1"/>
        <v>1.6117699999999999</v>
      </c>
      <c r="G64" s="21">
        <v>366318</v>
      </c>
      <c r="H64" s="23">
        <v>218.09</v>
      </c>
      <c r="I64" s="21">
        <f t="shared" si="2"/>
        <v>1042125</v>
      </c>
      <c r="J64" s="21">
        <f t="shared" si="3"/>
        <v>1680</v>
      </c>
      <c r="K64" s="21"/>
      <c r="L64" s="33"/>
      <c r="M64" s="34"/>
      <c r="N64" s="33"/>
      <c r="O64" s="35"/>
    </row>
    <row r="65" spans="1:15" ht="16.8">
      <c r="A65" s="7" t="s">
        <v>117</v>
      </c>
      <c r="B65" s="7" t="s">
        <v>380</v>
      </c>
      <c r="C65" s="21">
        <v>236296480</v>
      </c>
      <c r="D65" s="21">
        <v>0</v>
      </c>
      <c r="E65" s="21">
        <f t="shared" si="0"/>
        <v>236296480</v>
      </c>
      <c r="F65" s="22">
        <f t="shared" si="1"/>
        <v>2.45031</v>
      </c>
      <c r="G65" s="21">
        <v>579000</v>
      </c>
      <c r="H65" s="23">
        <v>544.34</v>
      </c>
      <c r="I65" s="21">
        <f t="shared" si="2"/>
        <v>434097</v>
      </c>
      <c r="J65" s="21">
        <f t="shared" si="3"/>
        <v>1064</v>
      </c>
      <c r="K65" s="21"/>
      <c r="L65" s="33"/>
      <c r="M65" s="34"/>
      <c r="N65" s="33"/>
      <c r="O65" s="35"/>
    </row>
    <row r="66" spans="1:15" ht="16.8">
      <c r="A66" s="7" t="s">
        <v>120</v>
      </c>
      <c r="B66" s="7" t="s">
        <v>382</v>
      </c>
      <c r="C66" s="21">
        <v>818702599</v>
      </c>
      <c r="D66" s="21">
        <v>0</v>
      </c>
      <c r="E66" s="21">
        <f t="shared" si="0"/>
        <v>818702599</v>
      </c>
      <c r="F66" s="22">
        <f t="shared" si="1"/>
        <v>1.6733800000000001</v>
      </c>
      <c r="G66" s="21">
        <v>1370000</v>
      </c>
      <c r="H66" s="23">
        <v>1721.07</v>
      </c>
      <c r="I66" s="21">
        <f t="shared" si="2"/>
        <v>475694</v>
      </c>
      <c r="J66" s="21">
        <f t="shared" si="3"/>
        <v>796</v>
      </c>
      <c r="K66" s="21"/>
      <c r="L66" s="33"/>
      <c r="M66" s="34"/>
      <c r="N66" s="33"/>
      <c r="O66" s="35"/>
    </row>
    <row r="67" spans="1:15" ht="16.8">
      <c r="A67" s="7" t="s">
        <v>121</v>
      </c>
      <c r="B67" s="7" t="s">
        <v>383</v>
      </c>
      <c r="C67" s="21">
        <v>4504072377</v>
      </c>
      <c r="D67" s="21">
        <v>0</v>
      </c>
      <c r="E67" s="21">
        <f t="shared" si="0"/>
        <v>4504072377</v>
      </c>
      <c r="F67" s="22">
        <f t="shared" si="1"/>
        <v>1.54362</v>
      </c>
      <c r="G67" s="21">
        <v>6952565</v>
      </c>
      <c r="H67" s="23">
        <v>8755.6299999999992</v>
      </c>
      <c r="I67" s="21">
        <f t="shared" si="2"/>
        <v>514420</v>
      </c>
      <c r="J67" s="21">
        <f t="shared" si="3"/>
        <v>794</v>
      </c>
      <c r="K67" s="21"/>
      <c r="L67" s="33"/>
      <c r="M67" s="34"/>
      <c r="N67" s="33"/>
      <c r="O67" s="35"/>
    </row>
    <row r="68" spans="1:15" ht="16.8">
      <c r="A68" s="7" t="s">
        <v>124</v>
      </c>
      <c r="B68" s="7" t="s">
        <v>386</v>
      </c>
      <c r="C68" s="21">
        <v>996730435</v>
      </c>
      <c r="D68" s="21">
        <v>0</v>
      </c>
      <c r="E68" s="21">
        <f t="shared" ref="E68:E131" si="4">C68+D68</f>
        <v>996730435</v>
      </c>
      <c r="F68" s="22">
        <f t="shared" ref="F68:F131" si="5">ROUND((G68/E68)*1000,5)</f>
        <v>1.69956</v>
      </c>
      <c r="G68" s="21">
        <v>1694000</v>
      </c>
      <c r="H68" s="23">
        <v>2616.41</v>
      </c>
      <c r="I68" s="21">
        <f t="shared" ref="I68:I131" si="6">ROUND(E68/H68,0)</f>
        <v>380953</v>
      </c>
      <c r="J68" s="21">
        <f t="shared" ref="J68:J131" si="7">ROUND(G68/H68,0)</f>
        <v>647</v>
      </c>
      <c r="K68" s="21"/>
      <c r="L68" s="33"/>
      <c r="M68" s="34"/>
      <c r="N68" s="33"/>
      <c r="O68" s="35"/>
    </row>
    <row r="69" spans="1:15" ht="16.8">
      <c r="A69" s="7" t="s">
        <v>122</v>
      </c>
      <c r="B69" s="7" t="s">
        <v>384</v>
      </c>
      <c r="C69" s="21">
        <v>96032187</v>
      </c>
      <c r="D69" s="21">
        <v>0</v>
      </c>
      <c r="E69" s="21">
        <f t="shared" si="4"/>
        <v>96032187</v>
      </c>
      <c r="F69" s="22">
        <f t="shared" si="5"/>
        <v>2.2115</v>
      </c>
      <c r="G69" s="21">
        <v>212375</v>
      </c>
      <c r="H69" s="23">
        <v>142.27000000000001</v>
      </c>
      <c r="I69" s="21">
        <f t="shared" si="6"/>
        <v>675000</v>
      </c>
      <c r="J69" s="21">
        <f t="shared" si="7"/>
        <v>1493</v>
      </c>
      <c r="K69" s="21"/>
      <c r="L69" s="33"/>
      <c r="M69" s="34"/>
      <c r="N69" s="33"/>
      <c r="O69" s="35"/>
    </row>
    <row r="70" spans="1:15" ht="16.8">
      <c r="A70" s="7" t="s">
        <v>125</v>
      </c>
      <c r="B70" s="7" t="s">
        <v>387</v>
      </c>
      <c r="C70" s="21">
        <v>307773158</v>
      </c>
      <c r="D70" s="21">
        <v>8165</v>
      </c>
      <c r="E70" s="21">
        <f t="shared" si="4"/>
        <v>307781323</v>
      </c>
      <c r="F70" s="22">
        <f t="shared" si="5"/>
        <v>2.6188099999999999</v>
      </c>
      <c r="G70" s="21">
        <v>806022</v>
      </c>
      <c r="H70" s="23">
        <v>683.75</v>
      </c>
      <c r="I70" s="21">
        <f t="shared" si="6"/>
        <v>450137</v>
      </c>
      <c r="J70" s="21">
        <f t="shared" si="7"/>
        <v>1179</v>
      </c>
      <c r="K70" s="21"/>
      <c r="L70" s="33"/>
      <c r="M70" s="34"/>
      <c r="N70" s="33"/>
      <c r="O70" s="35"/>
    </row>
    <row r="71" spans="1:15" ht="16.8">
      <c r="A71" s="7" t="s">
        <v>128</v>
      </c>
      <c r="B71" s="7" t="s">
        <v>390</v>
      </c>
      <c r="C71" s="21">
        <v>1473245329</v>
      </c>
      <c r="D71" s="21">
        <v>8335736</v>
      </c>
      <c r="E71" s="21">
        <f t="shared" si="4"/>
        <v>1481581065</v>
      </c>
      <c r="F71" s="22">
        <f t="shared" si="5"/>
        <v>3.50976</v>
      </c>
      <c r="G71" s="21">
        <v>5200000</v>
      </c>
      <c r="H71" s="23">
        <v>3223.93</v>
      </c>
      <c r="I71" s="21">
        <f t="shared" si="6"/>
        <v>459557</v>
      </c>
      <c r="J71" s="21">
        <f t="shared" si="7"/>
        <v>1613</v>
      </c>
      <c r="K71" s="21"/>
      <c r="L71" s="33"/>
      <c r="M71" s="34"/>
      <c r="N71" s="33"/>
      <c r="O71" s="35"/>
    </row>
    <row r="72" spans="1:15" ht="16.8">
      <c r="A72" s="7" t="s">
        <v>129</v>
      </c>
      <c r="B72" s="7" t="s">
        <v>391</v>
      </c>
      <c r="C72" s="21">
        <v>724013497</v>
      </c>
      <c r="D72" s="21">
        <v>32120199</v>
      </c>
      <c r="E72" s="21">
        <f t="shared" si="4"/>
        <v>756133696</v>
      </c>
      <c r="F72" s="22">
        <f t="shared" si="5"/>
        <v>2.6440999999999999</v>
      </c>
      <c r="G72" s="21">
        <v>1999296</v>
      </c>
      <c r="H72" s="23">
        <v>1599.55</v>
      </c>
      <c r="I72" s="21">
        <f t="shared" si="6"/>
        <v>472717</v>
      </c>
      <c r="J72" s="21">
        <f t="shared" si="7"/>
        <v>1250</v>
      </c>
      <c r="K72" s="21"/>
      <c r="L72" s="33"/>
      <c r="M72" s="34"/>
      <c r="N72" s="33"/>
      <c r="O72" s="35"/>
    </row>
    <row r="73" spans="1:15" ht="16.8">
      <c r="A73" s="7" t="s">
        <v>130</v>
      </c>
      <c r="B73" s="7" t="s">
        <v>392</v>
      </c>
      <c r="C73" s="21">
        <v>2170147444</v>
      </c>
      <c r="D73" s="21">
        <v>10562668</v>
      </c>
      <c r="E73" s="21">
        <f t="shared" si="4"/>
        <v>2180710112</v>
      </c>
      <c r="F73" s="22">
        <f t="shared" si="5"/>
        <v>0.8821</v>
      </c>
      <c r="G73" s="21">
        <v>1923615</v>
      </c>
      <c r="H73" s="23">
        <v>706.86</v>
      </c>
      <c r="I73" s="21">
        <f t="shared" si="6"/>
        <v>3085067</v>
      </c>
      <c r="J73" s="21">
        <f t="shared" si="7"/>
        <v>2721</v>
      </c>
      <c r="K73" s="21"/>
      <c r="L73" s="33"/>
      <c r="M73" s="34"/>
      <c r="N73" s="33"/>
      <c r="O73" s="35"/>
    </row>
    <row r="74" spans="1:15" ht="16.8">
      <c r="A74" s="7" t="s">
        <v>131</v>
      </c>
      <c r="B74" s="7" t="s">
        <v>569</v>
      </c>
      <c r="C74" s="21">
        <v>313331679</v>
      </c>
      <c r="D74" s="21">
        <v>3604274</v>
      </c>
      <c r="E74" s="21">
        <f t="shared" si="4"/>
        <v>316935953</v>
      </c>
      <c r="F74" s="22">
        <f t="shared" si="5"/>
        <v>2.5733600000000001</v>
      </c>
      <c r="G74" s="21">
        <v>815591</v>
      </c>
      <c r="H74" s="23">
        <v>424.55</v>
      </c>
      <c r="I74" s="21">
        <f t="shared" si="6"/>
        <v>746522</v>
      </c>
      <c r="J74" s="21">
        <f t="shared" si="7"/>
        <v>1921</v>
      </c>
      <c r="K74" s="21"/>
      <c r="L74" s="33"/>
      <c r="M74" s="34"/>
      <c r="N74" s="33"/>
      <c r="O74" s="35"/>
    </row>
    <row r="75" spans="1:15" ht="16.8">
      <c r="A75" s="7" t="s">
        <v>126</v>
      </c>
      <c r="B75" s="7" t="s">
        <v>388</v>
      </c>
      <c r="C75" s="21">
        <v>838852168</v>
      </c>
      <c r="D75" s="21">
        <v>35828387</v>
      </c>
      <c r="E75" s="21">
        <f t="shared" si="4"/>
        <v>874680555</v>
      </c>
      <c r="F75" s="22">
        <f t="shared" si="5"/>
        <v>2.4296700000000002</v>
      </c>
      <c r="G75" s="21">
        <v>2125182</v>
      </c>
      <c r="H75" s="23">
        <v>1423.3</v>
      </c>
      <c r="I75" s="21">
        <f t="shared" si="6"/>
        <v>614544</v>
      </c>
      <c r="J75" s="21">
        <f t="shared" si="7"/>
        <v>1493</v>
      </c>
      <c r="K75" s="21"/>
      <c r="L75" s="33"/>
      <c r="M75" s="34"/>
      <c r="N75" s="33"/>
      <c r="O75" s="35"/>
    </row>
    <row r="76" spans="1:15" ht="16.8">
      <c r="A76" s="7" t="s">
        <v>132</v>
      </c>
      <c r="B76" s="7" t="s">
        <v>393</v>
      </c>
      <c r="C76" s="21">
        <v>1023239255</v>
      </c>
      <c r="D76" s="21">
        <v>22879416</v>
      </c>
      <c r="E76" s="21">
        <f t="shared" si="4"/>
        <v>1046118671</v>
      </c>
      <c r="F76" s="22">
        <f t="shared" si="5"/>
        <v>2.5270299999999999</v>
      </c>
      <c r="G76" s="21">
        <v>2643570</v>
      </c>
      <c r="H76" s="23">
        <v>1472.82</v>
      </c>
      <c r="I76" s="21">
        <f t="shared" si="6"/>
        <v>710283</v>
      </c>
      <c r="J76" s="21">
        <f t="shared" si="7"/>
        <v>1795</v>
      </c>
      <c r="K76" s="21"/>
      <c r="L76" s="33"/>
      <c r="M76" s="34"/>
      <c r="N76" s="33"/>
      <c r="O76" s="35"/>
    </row>
    <row r="77" spans="1:15" ht="16.8">
      <c r="A77" s="7" t="s">
        <v>133</v>
      </c>
      <c r="B77" s="7" t="s">
        <v>394</v>
      </c>
      <c r="C77" s="21">
        <v>13071853</v>
      </c>
      <c r="D77" s="21">
        <v>3736228</v>
      </c>
      <c r="E77" s="21">
        <f t="shared" si="4"/>
        <v>16808081</v>
      </c>
      <c r="F77" s="22">
        <f t="shared" si="5"/>
        <v>2.0823299999999998</v>
      </c>
      <c r="G77" s="21">
        <v>35000</v>
      </c>
      <c r="H77" s="23">
        <v>170.17</v>
      </c>
      <c r="I77" s="21">
        <f t="shared" si="6"/>
        <v>98772</v>
      </c>
      <c r="J77" s="21">
        <f t="shared" si="7"/>
        <v>206</v>
      </c>
      <c r="K77" s="21"/>
      <c r="L77" s="33"/>
      <c r="M77" s="34"/>
      <c r="N77" s="33"/>
      <c r="O77" s="35"/>
    </row>
    <row r="78" spans="1:15" ht="16.8">
      <c r="A78" s="7" t="s">
        <v>134</v>
      </c>
      <c r="B78" s="7" t="s">
        <v>395</v>
      </c>
      <c r="C78" s="21">
        <v>105625647</v>
      </c>
      <c r="D78" s="21">
        <v>53264779</v>
      </c>
      <c r="E78" s="21">
        <f t="shared" si="4"/>
        <v>158890426</v>
      </c>
      <c r="F78" s="22">
        <f t="shared" si="5"/>
        <v>2.08602</v>
      </c>
      <c r="G78" s="21">
        <v>331448</v>
      </c>
      <c r="H78" s="23">
        <v>185.1</v>
      </c>
      <c r="I78" s="21">
        <f t="shared" si="6"/>
        <v>858403</v>
      </c>
      <c r="J78" s="21">
        <f t="shared" si="7"/>
        <v>1791</v>
      </c>
      <c r="K78" s="21"/>
      <c r="L78" s="33"/>
      <c r="M78" s="34"/>
      <c r="N78" s="33"/>
      <c r="O78" s="35"/>
    </row>
    <row r="79" spans="1:15" ht="16.8">
      <c r="A79" s="7" t="s">
        <v>135</v>
      </c>
      <c r="B79" s="7" t="s">
        <v>396</v>
      </c>
      <c r="C79" s="21">
        <v>213510165</v>
      </c>
      <c r="D79" s="21">
        <v>9294100</v>
      </c>
      <c r="E79" s="21">
        <f t="shared" si="4"/>
        <v>222804265</v>
      </c>
      <c r="F79" s="22">
        <f t="shared" si="5"/>
        <v>2.66493</v>
      </c>
      <c r="G79" s="21">
        <v>593758</v>
      </c>
      <c r="H79" s="23">
        <v>284.89999999999998</v>
      </c>
      <c r="I79" s="21">
        <f t="shared" si="6"/>
        <v>782044</v>
      </c>
      <c r="J79" s="21">
        <f t="shared" si="7"/>
        <v>2084</v>
      </c>
      <c r="K79" s="21"/>
      <c r="L79" s="33"/>
      <c r="M79" s="34"/>
      <c r="N79" s="33"/>
      <c r="O79" s="35"/>
    </row>
    <row r="80" spans="1:15" ht="16.8">
      <c r="A80" s="7" t="s">
        <v>136</v>
      </c>
      <c r="B80" s="7" t="s">
        <v>397</v>
      </c>
      <c r="C80" s="21">
        <v>52148139</v>
      </c>
      <c r="D80" s="21">
        <v>934907</v>
      </c>
      <c r="E80" s="21">
        <f t="shared" si="4"/>
        <v>53083046</v>
      </c>
      <c r="F80" s="22">
        <f t="shared" si="5"/>
        <v>1.5070699999999999</v>
      </c>
      <c r="G80" s="21">
        <v>80000</v>
      </c>
      <c r="H80" s="23">
        <v>82.78</v>
      </c>
      <c r="I80" s="21">
        <f t="shared" si="6"/>
        <v>641254</v>
      </c>
      <c r="J80" s="21">
        <f t="shared" si="7"/>
        <v>966</v>
      </c>
      <c r="K80" s="21"/>
      <c r="L80" s="33"/>
      <c r="M80" s="34"/>
      <c r="N80" s="33"/>
      <c r="O80" s="35"/>
    </row>
    <row r="81" spans="1:15" ht="16.8">
      <c r="A81" s="7" t="s">
        <v>137</v>
      </c>
      <c r="B81" s="7" t="s">
        <v>398</v>
      </c>
      <c r="C81" s="21">
        <v>91956078</v>
      </c>
      <c r="D81" s="21">
        <v>18657472</v>
      </c>
      <c r="E81" s="21">
        <f t="shared" si="4"/>
        <v>110613550</v>
      </c>
      <c r="F81" s="22">
        <f t="shared" si="5"/>
        <v>3.5497800000000002</v>
      </c>
      <c r="G81" s="21">
        <v>392654</v>
      </c>
      <c r="H81" s="23">
        <v>154.03</v>
      </c>
      <c r="I81" s="21">
        <f t="shared" si="6"/>
        <v>718130</v>
      </c>
      <c r="J81" s="21">
        <f t="shared" si="7"/>
        <v>2549</v>
      </c>
      <c r="K81" s="21"/>
      <c r="L81" s="33"/>
      <c r="M81" s="34"/>
      <c r="N81" s="33"/>
      <c r="O81" s="35"/>
    </row>
    <row r="82" spans="1:15" ht="16.8">
      <c r="A82" s="7" t="s">
        <v>127</v>
      </c>
      <c r="B82" s="7" t="s">
        <v>389</v>
      </c>
      <c r="C82" s="21">
        <v>877412493</v>
      </c>
      <c r="D82" s="21">
        <v>18972652</v>
      </c>
      <c r="E82" s="21">
        <f t="shared" si="4"/>
        <v>896385145</v>
      </c>
      <c r="F82" s="22">
        <f t="shared" si="5"/>
        <v>1.7789699999999999</v>
      </c>
      <c r="G82" s="21">
        <v>1594640</v>
      </c>
      <c r="H82" s="23">
        <v>612.74</v>
      </c>
      <c r="I82" s="21">
        <f t="shared" si="6"/>
        <v>1462913</v>
      </c>
      <c r="J82" s="21">
        <f t="shared" si="7"/>
        <v>2602</v>
      </c>
      <c r="K82" s="21"/>
      <c r="L82" s="33"/>
      <c r="M82" s="34"/>
      <c r="N82" s="33"/>
      <c r="O82" s="35"/>
    </row>
    <row r="83" spans="1:15" ht="16.8">
      <c r="A83" s="7" t="s">
        <v>138</v>
      </c>
      <c r="B83" s="7" t="s">
        <v>399</v>
      </c>
      <c r="C83" s="21">
        <v>204259650</v>
      </c>
      <c r="D83" s="21">
        <v>17479996</v>
      </c>
      <c r="E83" s="21">
        <f t="shared" si="4"/>
        <v>221739646</v>
      </c>
      <c r="F83" s="22">
        <f t="shared" si="5"/>
        <v>1.80392</v>
      </c>
      <c r="G83" s="21">
        <v>400000</v>
      </c>
      <c r="H83" s="23">
        <v>282.11</v>
      </c>
      <c r="I83" s="21">
        <f t="shared" si="6"/>
        <v>786004</v>
      </c>
      <c r="J83" s="21">
        <f t="shared" si="7"/>
        <v>1418</v>
      </c>
      <c r="K83" s="21"/>
      <c r="L83" s="33"/>
      <c r="M83" s="34"/>
      <c r="N83" s="33"/>
      <c r="O83" s="35"/>
    </row>
    <row r="84" spans="1:15" ht="16.8">
      <c r="A84" s="7" t="s">
        <v>139</v>
      </c>
      <c r="B84" s="7" t="s">
        <v>400</v>
      </c>
      <c r="C84" s="21">
        <v>4738697021</v>
      </c>
      <c r="D84" s="21">
        <v>385179</v>
      </c>
      <c r="E84" s="21">
        <f t="shared" si="4"/>
        <v>4739082200</v>
      </c>
      <c r="F84" s="22">
        <f t="shared" si="5"/>
        <v>2.3105699999999998</v>
      </c>
      <c r="G84" s="21">
        <v>10950000</v>
      </c>
      <c r="H84" s="23">
        <v>5852.78</v>
      </c>
      <c r="I84" s="21">
        <f t="shared" si="6"/>
        <v>809715</v>
      </c>
      <c r="J84" s="21">
        <f t="shared" si="7"/>
        <v>1871</v>
      </c>
      <c r="K84" s="21"/>
      <c r="L84" s="33"/>
      <c r="M84" s="34"/>
      <c r="N84" s="33"/>
      <c r="O84" s="35"/>
    </row>
    <row r="85" spans="1:15" ht="16.8">
      <c r="A85" s="7" t="s">
        <v>140</v>
      </c>
      <c r="B85" s="7" t="s">
        <v>401</v>
      </c>
      <c r="C85" s="21">
        <v>2742920365</v>
      </c>
      <c r="D85" s="21">
        <v>884208</v>
      </c>
      <c r="E85" s="21">
        <f t="shared" si="4"/>
        <v>2743804573</v>
      </c>
      <c r="F85" s="22">
        <f t="shared" si="5"/>
        <v>0.88927999999999996</v>
      </c>
      <c r="G85" s="21">
        <v>2440000</v>
      </c>
      <c r="H85" s="23">
        <v>1021.86</v>
      </c>
      <c r="I85" s="21">
        <f t="shared" si="6"/>
        <v>2685108</v>
      </c>
      <c r="J85" s="21">
        <f t="shared" si="7"/>
        <v>2388</v>
      </c>
      <c r="K85" s="21"/>
      <c r="L85" s="33"/>
      <c r="M85" s="34"/>
      <c r="N85" s="33"/>
      <c r="O85" s="35"/>
    </row>
    <row r="86" spans="1:15" ht="16.8">
      <c r="A86" s="7" t="s">
        <v>22</v>
      </c>
      <c r="B86" s="7" t="s">
        <v>23</v>
      </c>
      <c r="C86" s="21">
        <v>5347156247</v>
      </c>
      <c r="D86" s="21">
        <v>2033613</v>
      </c>
      <c r="E86" s="21">
        <f t="shared" si="4"/>
        <v>5349189860</v>
      </c>
      <c r="F86" s="22">
        <f t="shared" si="5"/>
        <v>0.62587999999999999</v>
      </c>
      <c r="G86" s="21">
        <v>3347945</v>
      </c>
      <c r="H86" s="23">
        <v>1282.49</v>
      </c>
      <c r="I86" s="21">
        <f t="shared" si="6"/>
        <v>4170941</v>
      </c>
      <c r="J86" s="21">
        <f t="shared" si="7"/>
        <v>2611</v>
      </c>
      <c r="K86" s="21"/>
      <c r="L86" s="33"/>
      <c r="M86" s="34"/>
      <c r="N86" s="33"/>
      <c r="O86" s="35"/>
    </row>
    <row r="87" spans="1:15" ht="16.8">
      <c r="A87" s="7" t="s">
        <v>143</v>
      </c>
      <c r="B87" s="7" t="s">
        <v>404</v>
      </c>
      <c r="C87" s="21">
        <v>12551519</v>
      </c>
      <c r="D87" s="21">
        <v>30435733</v>
      </c>
      <c r="E87" s="21">
        <f t="shared" si="4"/>
        <v>42987252</v>
      </c>
      <c r="F87" s="22">
        <f t="shared" si="5"/>
        <v>1.7446999999999999</v>
      </c>
      <c r="G87" s="21">
        <v>75000</v>
      </c>
      <c r="H87" s="23">
        <v>38.75</v>
      </c>
      <c r="I87" s="21">
        <f t="shared" si="6"/>
        <v>1109348</v>
      </c>
      <c r="J87" s="21">
        <f t="shared" si="7"/>
        <v>1935</v>
      </c>
      <c r="K87" s="21"/>
      <c r="L87" s="33"/>
      <c r="M87" s="34"/>
      <c r="N87" s="33"/>
      <c r="O87" s="35"/>
    </row>
    <row r="88" spans="1:15" ht="16.8">
      <c r="A88" s="7" t="s">
        <v>144</v>
      </c>
      <c r="B88" s="7" t="s">
        <v>405</v>
      </c>
      <c r="C88" s="21">
        <v>305328631</v>
      </c>
      <c r="D88" s="21">
        <v>7715055</v>
      </c>
      <c r="E88" s="21">
        <f t="shared" si="4"/>
        <v>313043686</v>
      </c>
      <c r="F88" s="22">
        <f t="shared" si="5"/>
        <v>0.78908999999999996</v>
      </c>
      <c r="G88" s="21">
        <v>247019</v>
      </c>
      <c r="H88" s="23">
        <v>94.6</v>
      </c>
      <c r="I88" s="21">
        <f t="shared" si="6"/>
        <v>3309130</v>
      </c>
      <c r="J88" s="21">
        <f t="shared" si="7"/>
        <v>2611</v>
      </c>
      <c r="K88" s="21"/>
      <c r="L88" s="33"/>
      <c r="M88" s="34"/>
      <c r="N88" s="33"/>
      <c r="O88" s="35"/>
    </row>
    <row r="89" spans="1:15" ht="16.8">
      <c r="A89" s="7" t="s">
        <v>141</v>
      </c>
      <c r="B89" s="7" t="s">
        <v>402</v>
      </c>
      <c r="C89" s="21">
        <v>400658260</v>
      </c>
      <c r="D89" s="21">
        <v>8348282</v>
      </c>
      <c r="E89" s="21">
        <f t="shared" si="4"/>
        <v>409006542</v>
      </c>
      <c r="F89" s="22">
        <f t="shared" si="5"/>
        <v>1.4645300000000001</v>
      </c>
      <c r="G89" s="21">
        <v>599004</v>
      </c>
      <c r="H89" s="23">
        <v>627.55999999999995</v>
      </c>
      <c r="I89" s="21">
        <f t="shared" si="6"/>
        <v>651741</v>
      </c>
      <c r="J89" s="21">
        <f t="shared" si="7"/>
        <v>954</v>
      </c>
      <c r="K89" s="21"/>
      <c r="L89" s="33"/>
      <c r="M89" s="34"/>
      <c r="N89" s="33"/>
      <c r="O89" s="35"/>
    </row>
    <row r="90" spans="1:15" ht="16.8">
      <c r="A90" s="7" t="s">
        <v>142</v>
      </c>
      <c r="B90" s="7" t="s">
        <v>403</v>
      </c>
      <c r="C90" s="21">
        <v>2353459126</v>
      </c>
      <c r="D90" s="21">
        <v>5869820</v>
      </c>
      <c r="E90" s="21">
        <f t="shared" si="4"/>
        <v>2359328946</v>
      </c>
      <c r="F90" s="22">
        <f t="shared" si="5"/>
        <v>0.87917999999999996</v>
      </c>
      <c r="G90" s="21">
        <v>2074277</v>
      </c>
      <c r="H90" s="23">
        <v>794.38</v>
      </c>
      <c r="I90" s="21">
        <f t="shared" si="6"/>
        <v>2970026</v>
      </c>
      <c r="J90" s="21">
        <f t="shared" si="7"/>
        <v>2611</v>
      </c>
      <c r="K90" s="21"/>
      <c r="L90" s="33"/>
      <c r="M90" s="34"/>
      <c r="N90" s="33"/>
      <c r="O90" s="35"/>
    </row>
    <row r="91" spans="1:15" ht="16.8">
      <c r="A91" s="7" t="s">
        <v>24</v>
      </c>
      <c r="B91" s="7" t="s">
        <v>25</v>
      </c>
      <c r="C91" s="21">
        <v>3174611093</v>
      </c>
      <c r="D91" s="21">
        <v>2531215</v>
      </c>
      <c r="E91" s="21">
        <f t="shared" si="4"/>
        <v>3177142308</v>
      </c>
      <c r="F91" s="22">
        <f t="shared" si="5"/>
        <v>0.98233999999999999</v>
      </c>
      <c r="G91" s="21">
        <v>3121025</v>
      </c>
      <c r="H91" s="23">
        <v>1195.25</v>
      </c>
      <c r="I91" s="21">
        <f t="shared" si="6"/>
        <v>2658140</v>
      </c>
      <c r="J91" s="21">
        <f t="shared" si="7"/>
        <v>2611</v>
      </c>
      <c r="K91" s="21"/>
      <c r="L91" s="33"/>
      <c r="M91" s="34"/>
      <c r="N91" s="33"/>
      <c r="O91" s="35"/>
    </row>
    <row r="92" spans="1:15" ht="16.8">
      <c r="A92" s="7" t="s">
        <v>26</v>
      </c>
      <c r="B92" s="7" t="s">
        <v>27</v>
      </c>
      <c r="C92" s="21">
        <v>261293732095</v>
      </c>
      <c r="D92" s="21">
        <v>158</v>
      </c>
      <c r="E92" s="21">
        <f t="shared" si="4"/>
        <v>261293732253</v>
      </c>
      <c r="F92" s="22">
        <f t="shared" si="5"/>
        <v>0.64688000000000001</v>
      </c>
      <c r="G92" s="21">
        <v>169025500</v>
      </c>
      <c r="H92" s="23">
        <v>54102.01</v>
      </c>
      <c r="I92" s="21">
        <f t="shared" si="6"/>
        <v>4829649</v>
      </c>
      <c r="J92" s="21">
        <f t="shared" si="7"/>
        <v>3124</v>
      </c>
      <c r="K92" s="21"/>
      <c r="L92" s="33"/>
      <c r="M92" s="34"/>
      <c r="N92" s="33"/>
      <c r="O92" s="35"/>
    </row>
    <row r="93" spans="1:15" ht="16.8">
      <c r="A93" s="7" t="s">
        <v>147</v>
      </c>
      <c r="B93" s="7" t="s">
        <v>408</v>
      </c>
      <c r="C93" s="21">
        <v>18348520391</v>
      </c>
      <c r="D93" s="21">
        <v>24826</v>
      </c>
      <c r="E93" s="21">
        <f t="shared" si="4"/>
        <v>18348545217</v>
      </c>
      <c r="F93" s="22">
        <f t="shared" si="5"/>
        <v>1.5478099999999999</v>
      </c>
      <c r="G93" s="21">
        <v>28400000</v>
      </c>
      <c r="H93" s="23">
        <v>22059.26</v>
      </c>
      <c r="I93" s="21">
        <f t="shared" si="6"/>
        <v>831784</v>
      </c>
      <c r="J93" s="21">
        <f t="shared" si="7"/>
        <v>1287</v>
      </c>
      <c r="K93" s="21"/>
      <c r="L93" s="33"/>
      <c r="M93" s="34"/>
      <c r="N93" s="33"/>
      <c r="O93" s="35"/>
    </row>
    <row r="94" spans="1:15" ht="16.8">
      <c r="A94" s="7" t="s">
        <v>148</v>
      </c>
      <c r="B94" s="7" t="s">
        <v>409</v>
      </c>
      <c r="C94" s="21">
        <v>4748809208</v>
      </c>
      <c r="D94" s="21">
        <v>64840437</v>
      </c>
      <c r="E94" s="21">
        <f t="shared" si="4"/>
        <v>4813649645</v>
      </c>
      <c r="F94" s="22">
        <f t="shared" si="5"/>
        <v>1.7363999999999999</v>
      </c>
      <c r="G94" s="21">
        <v>8358411</v>
      </c>
      <c r="H94" s="23">
        <v>4699.63</v>
      </c>
      <c r="I94" s="21">
        <f t="shared" si="6"/>
        <v>1024261</v>
      </c>
      <c r="J94" s="21">
        <f t="shared" si="7"/>
        <v>1779</v>
      </c>
      <c r="K94" s="21"/>
      <c r="L94" s="33"/>
      <c r="M94" s="34"/>
      <c r="N94" s="33"/>
      <c r="O94" s="35"/>
    </row>
    <row r="95" spans="1:15" ht="16.8">
      <c r="A95" s="7" t="s">
        <v>149</v>
      </c>
      <c r="B95" s="7" t="s">
        <v>410</v>
      </c>
      <c r="C95" s="21">
        <v>15259035035</v>
      </c>
      <c r="D95" s="21">
        <v>0</v>
      </c>
      <c r="E95" s="21">
        <f t="shared" si="4"/>
        <v>15259035035</v>
      </c>
      <c r="F95" s="22">
        <f t="shared" si="5"/>
        <v>0.74436999999999998</v>
      </c>
      <c r="G95" s="21">
        <v>11358411</v>
      </c>
      <c r="H95" s="23">
        <v>4358.16</v>
      </c>
      <c r="I95" s="21">
        <f t="shared" si="6"/>
        <v>3501256</v>
      </c>
      <c r="J95" s="21">
        <f t="shared" si="7"/>
        <v>2606</v>
      </c>
      <c r="K95" s="21"/>
      <c r="L95" s="33"/>
      <c r="M95" s="34"/>
      <c r="N95" s="33"/>
      <c r="O95" s="35"/>
    </row>
    <row r="96" spans="1:15" ht="16.8">
      <c r="A96" s="7" t="s">
        <v>150</v>
      </c>
      <c r="B96" s="7" t="s">
        <v>411</v>
      </c>
      <c r="C96" s="21">
        <v>23597657674</v>
      </c>
      <c r="D96" s="21">
        <v>317</v>
      </c>
      <c r="E96" s="21">
        <f t="shared" si="4"/>
        <v>23597657991</v>
      </c>
      <c r="F96" s="22">
        <f t="shared" si="5"/>
        <v>2.1278299999999999</v>
      </c>
      <c r="G96" s="21">
        <v>50211909</v>
      </c>
      <c r="H96" s="23">
        <v>18497.95</v>
      </c>
      <c r="I96" s="21">
        <f t="shared" si="6"/>
        <v>1275690</v>
      </c>
      <c r="J96" s="21">
        <f t="shared" si="7"/>
        <v>2714</v>
      </c>
      <c r="K96" s="21"/>
      <c r="L96" s="33"/>
      <c r="M96" s="34"/>
      <c r="N96" s="33"/>
      <c r="O96" s="35"/>
    </row>
    <row r="97" spans="1:15" ht="16.8">
      <c r="A97" s="7" t="s">
        <v>151</v>
      </c>
      <c r="B97" s="7" t="s">
        <v>412</v>
      </c>
      <c r="C97" s="21">
        <v>3265065093</v>
      </c>
      <c r="D97" s="21">
        <v>271178</v>
      </c>
      <c r="E97" s="21">
        <f t="shared" si="4"/>
        <v>3265336271</v>
      </c>
      <c r="F97" s="22">
        <f t="shared" si="5"/>
        <v>1.1962600000000001</v>
      </c>
      <c r="G97" s="21">
        <v>3906182</v>
      </c>
      <c r="H97" s="23">
        <v>1500.41</v>
      </c>
      <c r="I97" s="21">
        <f t="shared" si="6"/>
        <v>2176296</v>
      </c>
      <c r="J97" s="21">
        <f t="shared" si="7"/>
        <v>2603</v>
      </c>
      <c r="K97" s="21"/>
      <c r="L97" s="33"/>
      <c r="M97" s="34"/>
      <c r="N97" s="33"/>
      <c r="O97" s="35"/>
    </row>
    <row r="98" spans="1:15" ht="16.8">
      <c r="A98" s="7" t="s">
        <v>160</v>
      </c>
      <c r="B98" s="7" t="s">
        <v>421</v>
      </c>
      <c r="C98" s="21">
        <v>28560105847</v>
      </c>
      <c r="D98" s="21">
        <v>0</v>
      </c>
      <c r="E98" s="21">
        <f t="shared" si="4"/>
        <v>28560105847</v>
      </c>
      <c r="F98" s="22">
        <f t="shared" si="5"/>
        <v>2.0308000000000002</v>
      </c>
      <c r="G98" s="21">
        <v>58000000</v>
      </c>
      <c r="H98" s="23">
        <v>15458.11</v>
      </c>
      <c r="I98" s="21">
        <f t="shared" si="6"/>
        <v>1847581</v>
      </c>
      <c r="J98" s="21">
        <f t="shared" si="7"/>
        <v>3752</v>
      </c>
      <c r="K98" s="21"/>
      <c r="L98" s="33"/>
      <c r="M98" s="34"/>
      <c r="N98" s="33"/>
      <c r="O98" s="35"/>
    </row>
    <row r="99" spans="1:15" ht="16.8">
      <c r="A99" s="7" t="s">
        <v>28</v>
      </c>
      <c r="B99" s="7" t="s">
        <v>29</v>
      </c>
      <c r="C99" s="21">
        <v>207966707</v>
      </c>
      <c r="D99" s="21">
        <v>16879016</v>
      </c>
      <c r="E99" s="21">
        <f t="shared" si="4"/>
        <v>224845723</v>
      </c>
      <c r="F99" s="22">
        <f t="shared" si="5"/>
        <v>1.5689900000000001</v>
      </c>
      <c r="G99" s="21">
        <v>352780</v>
      </c>
      <c r="H99" s="23">
        <v>51.79</v>
      </c>
      <c r="I99" s="21">
        <f t="shared" si="6"/>
        <v>4341489</v>
      </c>
      <c r="J99" s="21">
        <f t="shared" si="7"/>
        <v>6812</v>
      </c>
      <c r="K99" s="21"/>
      <c r="L99" s="33"/>
      <c r="M99" s="34"/>
      <c r="N99" s="33"/>
      <c r="O99" s="35"/>
    </row>
    <row r="100" spans="1:15" ht="16.8">
      <c r="A100" s="7" t="s">
        <v>152</v>
      </c>
      <c r="B100" s="7" t="s">
        <v>413</v>
      </c>
      <c r="C100" s="21">
        <v>79716099044</v>
      </c>
      <c r="D100" s="21">
        <v>0</v>
      </c>
      <c r="E100" s="21">
        <f t="shared" si="4"/>
        <v>79716099044</v>
      </c>
      <c r="F100" s="22">
        <f t="shared" si="5"/>
        <v>0.85302999999999995</v>
      </c>
      <c r="G100" s="21">
        <v>68000000</v>
      </c>
      <c r="H100" s="23">
        <v>20542.650000000001</v>
      </c>
      <c r="I100" s="21">
        <f t="shared" si="6"/>
        <v>3880517</v>
      </c>
      <c r="J100" s="21">
        <f t="shared" si="7"/>
        <v>3310</v>
      </c>
      <c r="K100" s="21"/>
      <c r="L100" s="33"/>
      <c r="M100" s="34"/>
      <c r="N100" s="33"/>
      <c r="O100" s="35"/>
    </row>
    <row r="101" spans="1:15" ht="16.8">
      <c r="A101" s="7" t="s">
        <v>145</v>
      </c>
      <c r="B101" s="7" t="s">
        <v>406</v>
      </c>
      <c r="C101" s="21">
        <v>4592482613</v>
      </c>
      <c r="D101" s="21">
        <v>0</v>
      </c>
      <c r="E101" s="21">
        <f t="shared" si="4"/>
        <v>4592482613</v>
      </c>
      <c r="F101" s="22">
        <f t="shared" si="5"/>
        <v>1.70932</v>
      </c>
      <c r="G101" s="21">
        <v>7850000</v>
      </c>
      <c r="H101" s="23">
        <v>2842.4</v>
      </c>
      <c r="I101" s="21">
        <f t="shared" si="6"/>
        <v>1615706</v>
      </c>
      <c r="J101" s="21">
        <f t="shared" si="7"/>
        <v>2762</v>
      </c>
      <c r="K101" s="21"/>
      <c r="L101" s="33"/>
      <c r="M101" s="34"/>
      <c r="N101" s="33"/>
      <c r="O101" s="35"/>
    </row>
    <row r="102" spans="1:15" ht="16.8">
      <c r="A102" s="7" t="s">
        <v>153</v>
      </c>
      <c r="B102" s="7" t="s">
        <v>414</v>
      </c>
      <c r="C102" s="21">
        <v>4860446622</v>
      </c>
      <c r="D102" s="21">
        <v>15467694</v>
      </c>
      <c r="E102" s="21">
        <f t="shared" si="4"/>
        <v>4875914316</v>
      </c>
      <c r="F102" s="22">
        <f t="shared" si="5"/>
        <v>1.6037999999999999</v>
      </c>
      <c r="G102" s="21">
        <v>7820000</v>
      </c>
      <c r="H102" s="23">
        <v>3313.17</v>
      </c>
      <c r="I102" s="21">
        <f t="shared" si="6"/>
        <v>1471676</v>
      </c>
      <c r="J102" s="21">
        <f t="shared" si="7"/>
        <v>2360</v>
      </c>
      <c r="K102" s="21"/>
      <c r="L102" s="33"/>
      <c r="M102" s="34"/>
      <c r="N102" s="33"/>
      <c r="O102" s="35"/>
    </row>
    <row r="103" spans="1:15" ht="16.8">
      <c r="A103" s="7" t="s">
        <v>146</v>
      </c>
      <c r="B103" s="7" t="s">
        <v>407</v>
      </c>
      <c r="C103" s="21">
        <v>14945602227</v>
      </c>
      <c r="D103" s="21">
        <v>309501</v>
      </c>
      <c r="E103" s="21">
        <f t="shared" si="4"/>
        <v>14945911728</v>
      </c>
      <c r="F103" s="22">
        <f t="shared" si="5"/>
        <v>2.5192299999999999</v>
      </c>
      <c r="G103" s="21">
        <v>37652132</v>
      </c>
      <c r="H103" s="23">
        <v>16883.54</v>
      </c>
      <c r="I103" s="21">
        <f t="shared" si="6"/>
        <v>885236</v>
      </c>
      <c r="J103" s="21">
        <f t="shared" si="7"/>
        <v>2230</v>
      </c>
      <c r="K103" s="21"/>
      <c r="L103" s="33"/>
      <c r="M103" s="34"/>
      <c r="N103" s="33"/>
      <c r="O103" s="35"/>
    </row>
    <row r="104" spans="1:15" ht="16.8">
      <c r="A104" s="7" t="s">
        <v>154</v>
      </c>
      <c r="B104" s="7" t="s">
        <v>415</v>
      </c>
      <c r="C104" s="21">
        <v>7869817664</v>
      </c>
      <c r="D104" s="21">
        <v>7884171</v>
      </c>
      <c r="E104" s="21">
        <f t="shared" si="4"/>
        <v>7877701835</v>
      </c>
      <c r="F104" s="22">
        <f t="shared" si="5"/>
        <v>1.98953</v>
      </c>
      <c r="G104" s="21">
        <v>15672954</v>
      </c>
      <c r="H104" s="23">
        <v>8947.33</v>
      </c>
      <c r="I104" s="21">
        <f t="shared" si="6"/>
        <v>880453</v>
      </c>
      <c r="J104" s="21">
        <f t="shared" si="7"/>
        <v>1752</v>
      </c>
      <c r="K104" s="21"/>
      <c r="L104" s="33"/>
      <c r="M104" s="34"/>
      <c r="N104" s="33"/>
      <c r="O104" s="35"/>
    </row>
    <row r="105" spans="1:15" ht="16.8">
      <c r="A105" s="7" t="s">
        <v>155</v>
      </c>
      <c r="B105" s="7" t="s">
        <v>416</v>
      </c>
      <c r="C105" s="21">
        <v>10299632321</v>
      </c>
      <c r="D105" s="21">
        <v>35945191</v>
      </c>
      <c r="E105" s="21">
        <f t="shared" si="4"/>
        <v>10335577512</v>
      </c>
      <c r="F105" s="22">
        <f t="shared" si="5"/>
        <v>1.54321</v>
      </c>
      <c r="G105" s="21">
        <v>15950000</v>
      </c>
      <c r="H105" s="23">
        <v>7182.37</v>
      </c>
      <c r="I105" s="21">
        <f t="shared" si="6"/>
        <v>1439020</v>
      </c>
      <c r="J105" s="21">
        <f t="shared" si="7"/>
        <v>2221</v>
      </c>
      <c r="K105" s="21"/>
      <c r="L105" s="33"/>
      <c r="M105" s="34"/>
      <c r="N105" s="33"/>
      <c r="O105" s="35"/>
    </row>
    <row r="106" spans="1:15" ht="16.8">
      <c r="A106" s="7" t="s">
        <v>156</v>
      </c>
      <c r="B106" s="7" t="s">
        <v>417</v>
      </c>
      <c r="C106" s="21">
        <v>35137284951</v>
      </c>
      <c r="D106" s="21">
        <v>4403468</v>
      </c>
      <c r="E106" s="21">
        <f t="shared" si="4"/>
        <v>35141688419</v>
      </c>
      <c r="F106" s="22">
        <f t="shared" si="5"/>
        <v>1.4185399999999999</v>
      </c>
      <c r="G106" s="21">
        <v>49850000</v>
      </c>
      <c r="H106" s="23">
        <v>20871.990000000002</v>
      </c>
      <c r="I106" s="21">
        <f t="shared" si="6"/>
        <v>1683677</v>
      </c>
      <c r="J106" s="21">
        <f t="shared" si="7"/>
        <v>2388</v>
      </c>
      <c r="K106" s="21"/>
      <c r="L106" s="33"/>
      <c r="M106" s="34"/>
      <c r="N106" s="33"/>
      <c r="O106" s="35"/>
    </row>
    <row r="107" spans="1:15" ht="16.8">
      <c r="A107" s="7" t="s">
        <v>157</v>
      </c>
      <c r="B107" s="7" t="s">
        <v>418</v>
      </c>
      <c r="C107" s="21">
        <v>15195661954</v>
      </c>
      <c r="D107" s="21">
        <v>0</v>
      </c>
      <c r="E107" s="21">
        <f t="shared" si="4"/>
        <v>15195661954</v>
      </c>
      <c r="F107" s="22">
        <f t="shared" si="5"/>
        <v>1.6473599999999999</v>
      </c>
      <c r="G107" s="21">
        <v>25032669</v>
      </c>
      <c r="H107" s="23">
        <v>9613.17</v>
      </c>
      <c r="I107" s="21">
        <f t="shared" si="6"/>
        <v>1580713</v>
      </c>
      <c r="J107" s="21">
        <f t="shared" si="7"/>
        <v>2604</v>
      </c>
      <c r="K107" s="21"/>
      <c r="L107" s="33"/>
      <c r="M107" s="34"/>
      <c r="N107" s="33"/>
      <c r="O107" s="35"/>
    </row>
    <row r="108" spans="1:15" ht="16.8">
      <c r="A108" s="7" t="s">
        <v>2</v>
      </c>
      <c r="B108" s="7" t="s">
        <v>3</v>
      </c>
      <c r="C108" s="21">
        <v>72103383794</v>
      </c>
      <c r="D108" s="21">
        <v>183046</v>
      </c>
      <c r="E108" s="21">
        <f t="shared" si="4"/>
        <v>72103566840</v>
      </c>
      <c r="F108" s="22">
        <f t="shared" si="5"/>
        <v>0.90286999999999995</v>
      </c>
      <c r="G108" s="21">
        <v>65100000</v>
      </c>
      <c r="H108" s="23">
        <v>31392.03</v>
      </c>
      <c r="I108" s="21">
        <f t="shared" si="6"/>
        <v>2296875</v>
      </c>
      <c r="J108" s="21">
        <f t="shared" si="7"/>
        <v>2074</v>
      </c>
      <c r="K108" s="21"/>
      <c r="L108" s="33"/>
      <c r="M108" s="34"/>
      <c r="N108" s="33"/>
      <c r="O108" s="35"/>
    </row>
    <row r="109" spans="1:15" ht="16.8">
      <c r="A109" s="7" t="s">
        <v>158</v>
      </c>
      <c r="B109" s="7" t="s">
        <v>419</v>
      </c>
      <c r="C109" s="21">
        <v>31302364452</v>
      </c>
      <c r="D109" s="21">
        <v>389529</v>
      </c>
      <c r="E109" s="21">
        <f t="shared" si="4"/>
        <v>31302753981</v>
      </c>
      <c r="F109" s="22">
        <f t="shared" si="5"/>
        <v>2.16594</v>
      </c>
      <c r="G109" s="21">
        <v>67800000</v>
      </c>
      <c r="H109" s="23">
        <v>26724.15</v>
      </c>
      <c r="I109" s="21">
        <f t="shared" si="6"/>
        <v>1171328</v>
      </c>
      <c r="J109" s="21">
        <f t="shared" si="7"/>
        <v>2537</v>
      </c>
      <c r="K109" s="21"/>
      <c r="L109" s="33"/>
      <c r="M109" s="34"/>
      <c r="N109" s="33"/>
      <c r="O109" s="35"/>
    </row>
    <row r="110" spans="1:15" ht="16.8">
      <c r="A110" s="7" t="s">
        <v>159</v>
      </c>
      <c r="B110" s="7" t="s">
        <v>420</v>
      </c>
      <c r="C110" s="21">
        <v>37497744855</v>
      </c>
      <c r="D110" s="21">
        <v>255657</v>
      </c>
      <c r="E110" s="21">
        <f t="shared" si="4"/>
        <v>37498000512</v>
      </c>
      <c r="F110" s="22">
        <f t="shared" si="5"/>
        <v>1.57342</v>
      </c>
      <c r="G110" s="21">
        <v>59000000</v>
      </c>
      <c r="H110" s="23">
        <v>23131.85</v>
      </c>
      <c r="I110" s="21">
        <f t="shared" si="6"/>
        <v>1621055</v>
      </c>
      <c r="J110" s="21">
        <f t="shared" si="7"/>
        <v>2551</v>
      </c>
      <c r="K110" s="21"/>
      <c r="L110" s="33"/>
      <c r="M110" s="34"/>
      <c r="N110" s="33"/>
      <c r="O110" s="35"/>
    </row>
    <row r="111" spans="1:15" ht="16.8">
      <c r="A111" s="7" t="s">
        <v>4</v>
      </c>
      <c r="B111" s="7" t="s">
        <v>5</v>
      </c>
      <c r="C111" s="21">
        <v>5391900294</v>
      </c>
      <c r="D111" s="21">
        <v>632830</v>
      </c>
      <c r="E111" s="21">
        <f t="shared" si="4"/>
        <v>5392533124</v>
      </c>
      <c r="F111" s="22">
        <f t="shared" si="5"/>
        <v>2.3714300000000001</v>
      </c>
      <c r="G111" s="21">
        <v>12787991</v>
      </c>
      <c r="H111" s="23">
        <v>4979.9399999999996</v>
      </c>
      <c r="I111" s="21">
        <f t="shared" si="6"/>
        <v>1082851</v>
      </c>
      <c r="J111" s="21">
        <f t="shared" si="7"/>
        <v>2568</v>
      </c>
      <c r="K111" s="21"/>
      <c r="L111" s="33"/>
      <c r="M111" s="34"/>
      <c r="N111" s="33"/>
      <c r="O111" s="35"/>
    </row>
    <row r="112" spans="1:15" ht="16.8">
      <c r="A112" s="7" t="s">
        <v>30</v>
      </c>
      <c r="B112" s="7" t="s">
        <v>31</v>
      </c>
      <c r="C112" s="21">
        <v>9516087952</v>
      </c>
      <c r="D112" s="21">
        <v>942204</v>
      </c>
      <c r="E112" s="21">
        <f t="shared" si="4"/>
        <v>9517030156</v>
      </c>
      <c r="F112" s="22">
        <f t="shared" si="5"/>
        <v>1.0321100000000001</v>
      </c>
      <c r="G112" s="21">
        <v>9822589</v>
      </c>
      <c r="H112" s="23">
        <v>3772.84</v>
      </c>
      <c r="I112" s="21">
        <f t="shared" si="6"/>
        <v>2522511</v>
      </c>
      <c r="J112" s="21">
        <f t="shared" si="7"/>
        <v>2604</v>
      </c>
      <c r="K112" s="21"/>
      <c r="L112" s="33"/>
      <c r="M112" s="34"/>
      <c r="N112" s="33"/>
      <c r="O112" s="35"/>
    </row>
    <row r="113" spans="1:15" ht="16.8">
      <c r="A113" s="7" t="s">
        <v>162</v>
      </c>
      <c r="B113" s="7" t="s">
        <v>423</v>
      </c>
      <c r="C113" s="21">
        <v>9405402466</v>
      </c>
      <c r="D113" s="21">
        <v>4414425</v>
      </c>
      <c r="E113" s="21">
        <f t="shared" si="4"/>
        <v>9409816891</v>
      </c>
      <c r="F113" s="22">
        <f t="shared" si="5"/>
        <v>1.3363400000000001</v>
      </c>
      <c r="G113" s="21">
        <v>12574688</v>
      </c>
      <c r="H113" s="23">
        <v>5930.33</v>
      </c>
      <c r="I113" s="21">
        <f t="shared" si="6"/>
        <v>1586727</v>
      </c>
      <c r="J113" s="21">
        <f t="shared" si="7"/>
        <v>2120</v>
      </c>
      <c r="K113" s="21"/>
      <c r="L113" s="33"/>
      <c r="M113" s="34"/>
      <c r="N113" s="33"/>
      <c r="O113" s="35"/>
    </row>
    <row r="114" spans="1:15" ht="16.8">
      <c r="A114" s="7" t="s">
        <v>163</v>
      </c>
      <c r="B114" s="7" t="s">
        <v>424</v>
      </c>
      <c r="C114" s="21">
        <v>9982574407</v>
      </c>
      <c r="D114" s="21">
        <v>13191754</v>
      </c>
      <c r="E114" s="21">
        <f t="shared" si="4"/>
        <v>9995766161</v>
      </c>
      <c r="F114" s="22">
        <f t="shared" si="5"/>
        <v>1.5506599999999999</v>
      </c>
      <c r="G114" s="21">
        <v>15500000</v>
      </c>
      <c r="H114" s="23">
        <v>11630.25</v>
      </c>
      <c r="I114" s="21">
        <f t="shared" si="6"/>
        <v>859463</v>
      </c>
      <c r="J114" s="21">
        <f t="shared" si="7"/>
        <v>1333</v>
      </c>
      <c r="K114" s="21"/>
      <c r="L114" s="33"/>
      <c r="M114" s="34"/>
      <c r="N114" s="33"/>
      <c r="O114" s="35"/>
    </row>
    <row r="115" spans="1:15" s="6" customFormat="1" ht="16.8">
      <c r="A115" s="7" t="s">
        <v>161</v>
      </c>
      <c r="B115" s="7" t="s">
        <v>422</v>
      </c>
      <c r="C115" s="21">
        <v>10130447441</v>
      </c>
      <c r="D115" s="21">
        <v>10076262</v>
      </c>
      <c r="E115" s="21">
        <f t="shared" si="4"/>
        <v>10140523703</v>
      </c>
      <c r="F115" s="22">
        <f t="shared" si="5"/>
        <v>2.51668</v>
      </c>
      <c r="G115" s="21">
        <v>25520460</v>
      </c>
      <c r="H115" s="23">
        <v>9874.0300000000007</v>
      </c>
      <c r="I115" s="21">
        <f t="shared" si="6"/>
        <v>1026989</v>
      </c>
      <c r="J115" s="21">
        <f t="shared" si="7"/>
        <v>2585</v>
      </c>
      <c r="K115" s="21"/>
      <c r="L115" s="33"/>
      <c r="M115" s="34"/>
      <c r="N115" s="33"/>
      <c r="O115" s="35"/>
    </row>
    <row r="116" spans="1:15" ht="16.8">
      <c r="A116" s="7" t="s">
        <v>164</v>
      </c>
      <c r="B116" s="7" t="s">
        <v>425</v>
      </c>
      <c r="C116" s="21">
        <v>166055551</v>
      </c>
      <c r="D116" s="21">
        <v>35973</v>
      </c>
      <c r="E116" s="21">
        <f t="shared" si="4"/>
        <v>166091524</v>
      </c>
      <c r="F116" s="22">
        <f t="shared" si="5"/>
        <v>0.51176999999999995</v>
      </c>
      <c r="G116" s="21">
        <v>85000</v>
      </c>
      <c r="H116" s="23">
        <v>77.459999999999994</v>
      </c>
      <c r="I116" s="21">
        <f t="shared" si="6"/>
        <v>2144223</v>
      </c>
      <c r="J116" s="21">
        <f t="shared" si="7"/>
        <v>1097</v>
      </c>
      <c r="K116" s="21"/>
      <c r="L116" s="33"/>
      <c r="M116" s="34"/>
      <c r="N116" s="33"/>
      <c r="O116" s="35"/>
    </row>
    <row r="117" spans="1:15" ht="16.8">
      <c r="A117" s="7" t="s">
        <v>32</v>
      </c>
      <c r="B117" s="7" t="s">
        <v>33</v>
      </c>
      <c r="C117" s="21">
        <v>721835643</v>
      </c>
      <c r="D117" s="21">
        <v>8249464</v>
      </c>
      <c r="E117" s="21">
        <f t="shared" si="4"/>
        <v>730085107</v>
      </c>
      <c r="F117" s="22">
        <f t="shared" si="5"/>
        <v>0.34850999999999999</v>
      </c>
      <c r="G117" s="21">
        <v>254441</v>
      </c>
      <c r="H117" s="23">
        <v>93.74</v>
      </c>
      <c r="I117" s="21">
        <f t="shared" si="6"/>
        <v>7788405</v>
      </c>
      <c r="J117" s="21">
        <f t="shared" si="7"/>
        <v>2714</v>
      </c>
      <c r="K117" s="21"/>
      <c r="L117" s="33"/>
      <c r="M117" s="34"/>
      <c r="N117" s="33"/>
      <c r="O117" s="35"/>
    </row>
    <row r="118" spans="1:15" ht="16.8">
      <c r="A118" s="7" t="s">
        <v>6</v>
      </c>
      <c r="B118" s="7" t="s">
        <v>7</v>
      </c>
      <c r="C118" s="21">
        <v>337099213</v>
      </c>
      <c r="D118" s="21">
        <v>3063747</v>
      </c>
      <c r="E118" s="21">
        <f t="shared" si="4"/>
        <v>340162960</v>
      </c>
      <c r="F118" s="22">
        <f t="shared" si="5"/>
        <v>1.7119800000000001</v>
      </c>
      <c r="G118" s="21">
        <v>582351</v>
      </c>
      <c r="H118" s="23">
        <v>224.07</v>
      </c>
      <c r="I118" s="21">
        <f t="shared" si="6"/>
        <v>1518110</v>
      </c>
      <c r="J118" s="21">
        <f t="shared" si="7"/>
        <v>2599</v>
      </c>
      <c r="K118" s="21"/>
      <c r="L118" s="33"/>
      <c r="M118" s="34"/>
      <c r="N118" s="33"/>
      <c r="O118" s="35"/>
    </row>
    <row r="119" spans="1:15" ht="16.8">
      <c r="A119" s="7" t="s">
        <v>165</v>
      </c>
      <c r="B119" s="7" t="s">
        <v>426</v>
      </c>
      <c r="C119" s="21">
        <v>3372299979</v>
      </c>
      <c r="D119" s="21">
        <v>3718753</v>
      </c>
      <c r="E119" s="21">
        <f t="shared" si="4"/>
        <v>3376018732</v>
      </c>
      <c r="F119" s="22">
        <f t="shared" si="5"/>
        <v>1.40432</v>
      </c>
      <c r="G119" s="21">
        <v>4741027</v>
      </c>
      <c r="H119" s="23">
        <v>3274.7</v>
      </c>
      <c r="I119" s="21">
        <f t="shared" si="6"/>
        <v>1030940</v>
      </c>
      <c r="J119" s="21">
        <f t="shared" si="7"/>
        <v>1448</v>
      </c>
      <c r="K119" s="21"/>
      <c r="L119" s="33"/>
      <c r="M119" s="34"/>
      <c r="N119" s="33"/>
      <c r="O119" s="35"/>
    </row>
    <row r="120" spans="1:15" ht="16.8">
      <c r="A120" s="7" t="s">
        <v>166</v>
      </c>
      <c r="B120" s="7" t="s">
        <v>59</v>
      </c>
      <c r="C120" s="21">
        <v>797418057</v>
      </c>
      <c r="D120" s="21">
        <v>119706</v>
      </c>
      <c r="E120" s="21">
        <f t="shared" si="4"/>
        <v>797537763</v>
      </c>
      <c r="F120" s="22">
        <f t="shared" si="5"/>
        <v>2.1105800000000001</v>
      </c>
      <c r="G120" s="21">
        <v>1683268</v>
      </c>
      <c r="H120" s="23">
        <v>648.71</v>
      </c>
      <c r="I120" s="21">
        <f t="shared" si="6"/>
        <v>1229421</v>
      </c>
      <c r="J120" s="21">
        <f t="shared" si="7"/>
        <v>2595</v>
      </c>
      <c r="K120" s="21"/>
      <c r="L120" s="33"/>
      <c r="M120" s="34"/>
      <c r="N120" s="33"/>
      <c r="O120" s="35"/>
    </row>
    <row r="121" spans="1:15" ht="16.8">
      <c r="A121" s="7" t="s">
        <v>34</v>
      </c>
      <c r="B121" s="7" t="s">
        <v>35</v>
      </c>
      <c r="C121" s="21">
        <v>3997806631</v>
      </c>
      <c r="D121" s="21">
        <v>7720965</v>
      </c>
      <c r="E121" s="21">
        <f t="shared" si="4"/>
        <v>4005527596</v>
      </c>
      <c r="F121" s="22">
        <f t="shared" si="5"/>
        <v>0.58636999999999995</v>
      </c>
      <c r="G121" s="21">
        <v>2348721</v>
      </c>
      <c r="H121" s="23">
        <v>902.71</v>
      </c>
      <c r="I121" s="21">
        <f t="shared" si="6"/>
        <v>4437225</v>
      </c>
      <c r="J121" s="21">
        <f t="shared" si="7"/>
        <v>2602</v>
      </c>
      <c r="K121" s="21"/>
      <c r="L121" s="33"/>
      <c r="M121" s="34"/>
      <c r="N121" s="33"/>
      <c r="O121" s="35"/>
    </row>
    <row r="122" spans="1:15" ht="16.8">
      <c r="A122" s="7" t="s">
        <v>169</v>
      </c>
      <c r="B122" s="7" t="s">
        <v>428</v>
      </c>
      <c r="C122" s="21">
        <v>54604969</v>
      </c>
      <c r="D122" s="21">
        <v>0</v>
      </c>
      <c r="E122" s="21">
        <f t="shared" si="4"/>
        <v>54604969</v>
      </c>
      <c r="F122" s="22">
        <f t="shared" si="5"/>
        <v>1.3734999999999999</v>
      </c>
      <c r="G122" s="21">
        <v>75000</v>
      </c>
      <c r="H122" s="23">
        <v>67.8</v>
      </c>
      <c r="I122" s="21">
        <f t="shared" si="6"/>
        <v>805383</v>
      </c>
      <c r="J122" s="21">
        <f t="shared" si="7"/>
        <v>1106</v>
      </c>
      <c r="K122" s="21"/>
      <c r="L122" s="33"/>
      <c r="M122" s="34"/>
      <c r="N122" s="33"/>
      <c r="O122" s="35"/>
    </row>
    <row r="123" spans="1:15" ht="16.8">
      <c r="A123" s="7" t="s">
        <v>170</v>
      </c>
      <c r="B123" s="7" t="s">
        <v>429</v>
      </c>
      <c r="C123" s="21">
        <v>415987485</v>
      </c>
      <c r="D123" s="21">
        <v>674148</v>
      </c>
      <c r="E123" s="21">
        <f t="shared" si="4"/>
        <v>416661633</v>
      </c>
      <c r="F123" s="22">
        <f t="shared" si="5"/>
        <v>0.72001000000000004</v>
      </c>
      <c r="G123" s="21">
        <v>300000</v>
      </c>
      <c r="H123" s="23">
        <v>113.4</v>
      </c>
      <c r="I123" s="21">
        <f t="shared" si="6"/>
        <v>3674265</v>
      </c>
      <c r="J123" s="21">
        <f t="shared" si="7"/>
        <v>2646</v>
      </c>
      <c r="K123" s="21"/>
      <c r="L123" s="33"/>
      <c r="M123" s="34"/>
      <c r="N123" s="33"/>
      <c r="O123" s="35"/>
    </row>
    <row r="124" spans="1:15" ht="16.8">
      <c r="A124" s="7" t="s">
        <v>171</v>
      </c>
      <c r="B124" s="7" t="s">
        <v>430</v>
      </c>
      <c r="C124" s="21">
        <v>147355228</v>
      </c>
      <c r="D124" s="21">
        <v>381084</v>
      </c>
      <c r="E124" s="21">
        <f t="shared" si="4"/>
        <v>147736312</v>
      </c>
      <c r="F124" s="22">
        <f t="shared" si="5"/>
        <v>1.8503799999999999</v>
      </c>
      <c r="G124" s="21">
        <v>273368</v>
      </c>
      <c r="H124" s="23">
        <v>96.09</v>
      </c>
      <c r="I124" s="21">
        <f t="shared" si="6"/>
        <v>1537479</v>
      </c>
      <c r="J124" s="21">
        <f t="shared" si="7"/>
        <v>2845</v>
      </c>
      <c r="K124" s="21"/>
      <c r="L124" s="33"/>
      <c r="M124" s="34"/>
      <c r="N124" s="33"/>
      <c r="O124" s="35"/>
    </row>
    <row r="125" spans="1:15" ht="16.8">
      <c r="A125" s="7" t="s">
        <v>175</v>
      </c>
      <c r="B125" s="7" t="s">
        <v>434</v>
      </c>
      <c r="C125" s="21">
        <v>190706513</v>
      </c>
      <c r="D125" s="21">
        <v>16405690</v>
      </c>
      <c r="E125" s="21">
        <f t="shared" si="4"/>
        <v>207112203</v>
      </c>
      <c r="F125" s="22">
        <f t="shared" si="5"/>
        <v>1.40021</v>
      </c>
      <c r="G125" s="21">
        <v>290000</v>
      </c>
      <c r="H125" s="23">
        <v>225.3</v>
      </c>
      <c r="I125" s="21">
        <f t="shared" si="6"/>
        <v>919273</v>
      </c>
      <c r="J125" s="21">
        <f t="shared" si="7"/>
        <v>1287</v>
      </c>
      <c r="K125" s="21"/>
      <c r="L125" s="33"/>
      <c r="M125" s="34"/>
      <c r="N125" s="33"/>
      <c r="O125" s="35"/>
    </row>
    <row r="126" spans="1:15" ht="16.8">
      <c r="A126" s="7" t="s">
        <v>172</v>
      </c>
      <c r="B126" s="7" t="s">
        <v>431</v>
      </c>
      <c r="C126" s="21">
        <v>42171772</v>
      </c>
      <c r="D126" s="21">
        <v>15927409</v>
      </c>
      <c r="E126" s="21">
        <f t="shared" si="4"/>
        <v>58099181</v>
      </c>
      <c r="F126" s="22">
        <f t="shared" si="5"/>
        <v>1.89331</v>
      </c>
      <c r="G126" s="21">
        <v>110000</v>
      </c>
      <c r="H126" s="23">
        <v>65.430000000000007</v>
      </c>
      <c r="I126" s="21">
        <f t="shared" si="6"/>
        <v>887959</v>
      </c>
      <c r="J126" s="21">
        <f t="shared" si="7"/>
        <v>1681</v>
      </c>
      <c r="K126" s="21"/>
      <c r="L126" s="33"/>
      <c r="M126" s="34"/>
      <c r="N126" s="33"/>
      <c r="O126" s="35"/>
    </row>
    <row r="127" spans="1:15" ht="16.8">
      <c r="A127" s="7" t="s">
        <v>176</v>
      </c>
      <c r="B127" s="7" t="s">
        <v>167</v>
      </c>
      <c r="C127" s="21">
        <v>45998002</v>
      </c>
      <c r="D127" s="21">
        <v>3011453</v>
      </c>
      <c r="E127" s="21">
        <f t="shared" si="4"/>
        <v>49009455</v>
      </c>
      <c r="F127" s="22">
        <f t="shared" si="5"/>
        <v>1.8363799999999999</v>
      </c>
      <c r="G127" s="21">
        <v>90000</v>
      </c>
      <c r="H127" s="23">
        <v>80.099999999999994</v>
      </c>
      <c r="I127" s="21">
        <f t="shared" si="6"/>
        <v>611853</v>
      </c>
      <c r="J127" s="21">
        <f t="shared" si="7"/>
        <v>1124</v>
      </c>
      <c r="K127" s="21"/>
      <c r="L127" s="33"/>
      <c r="M127" s="34"/>
      <c r="N127" s="33"/>
      <c r="O127" s="35"/>
    </row>
    <row r="128" spans="1:15" ht="16.8">
      <c r="A128" s="7" t="s">
        <v>173</v>
      </c>
      <c r="B128" s="7" t="s">
        <v>432</v>
      </c>
      <c r="C128" s="21">
        <v>150029559</v>
      </c>
      <c r="D128" s="21">
        <v>0</v>
      </c>
      <c r="E128" s="21">
        <f t="shared" si="4"/>
        <v>150029559</v>
      </c>
      <c r="F128" s="22">
        <f t="shared" si="5"/>
        <v>0.39992</v>
      </c>
      <c r="G128" s="21">
        <v>60000</v>
      </c>
      <c r="H128" s="23">
        <v>47.52</v>
      </c>
      <c r="I128" s="21">
        <f t="shared" si="6"/>
        <v>3157188</v>
      </c>
      <c r="J128" s="21">
        <f t="shared" si="7"/>
        <v>1263</v>
      </c>
      <c r="K128" s="21"/>
      <c r="L128" s="33"/>
      <c r="M128" s="34"/>
      <c r="N128" s="33"/>
      <c r="O128" s="35"/>
    </row>
    <row r="129" spans="1:15" ht="16.8">
      <c r="A129" s="7" t="s">
        <v>174</v>
      </c>
      <c r="B129" s="7" t="s">
        <v>433</v>
      </c>
      <c r="C129" s="21">
        <v>1108976592</v>
      </c>
      <c r="D129" s="21">
        <v>22810150</v>
      </c>
      <c r="E129" s="21">
        <f t="shared" si="4"/>
        <v>1131786742</v>
      </c>
      <c r="F129" s="22">
        <f t="shared" si="5"/>
        <v>2.0457900000000002</v>
      </c>
      <c r="G129" s="21">
        <v>2315399</v>
      </c>
      <c r="H129" s="23">
        <v>884.39</v>
      </c>
      <c r="I129" s="21">
        <f t="shared" si="6"/>
        <v>1279737</v>
      </c>
      <c r="J129" s="21">
        <f t="shared" si="7"/>
        <v>2618</v>
      </c>
      <c r="K129" s="21"/>
      <c r="L129" s="33"/>
      <c r="M129" s="34"/>
      <c r="N129" s="33"/>
      <c r="O129" s="35"/>
    </row>
    <row r="130" spans="1:15" ht="16.8">
      <c r="A130" s="7" t="s">
        <v>168</v>
      </c>
      <c r="B130" s="7" t="s">
        <v>427</v>
      </c>
      <c r="C130" s="21">
        <v>1489365098</v>
      </c>
      <c r="D130" s="21">
        <v>9317129</v>
      </c>
      <c r="E130" s="21">
        <f t="shared" si="4"/>
        <v>1498682227</v>
      </c>
      <c r="F130" s="22">
        <f t="shared" si="5"/>
        <v>2.1752400000000001</v>
      </c>
      <c r="G130" s="21">
        <v>3260000</v>
      </c>
      <c r="H130" s="23">
        <v>1253.49</v>
      </c>
      <c r="I130" s="21">
        <f t="shared" si="6"/>
        <v>1195608</v>
      </c>
      <c r="J130" s="21">
        <f t="shared" si="7"/>
        <v>2601</v>
      </c>
      <c r="K130" s="21"/>
      <c r="L130" s="33"/>
      <c r="M130" s="34"/>
      <c r="N130" s="33"/>
      <c r="O130" s="35"/>
    </row>
    <row r="131" spans="1:15" ht="16.8">
      <c r="A131" s="7" t="s">
        <v>177</v>
      </c>
      <c r="B131" s="7" t="s">
        <v>435</v>
      </c>
      <c r="C131" s="21">
        <v>406072923</v>
      </c>
      <c r="D131" s="21">
        <v>9876473</v>
      </c>
      <c r="E131" s="21">
        <f t="shared" si="4"/>
        <v>415949396</v>
      </c>
      <c r="F131" s="22">
        <f t="shared" si="5"/>
        <v>1.5046999999999999</v>
      </c>
      <c r="G131" s="21">
        <v>625881</v>
      </c>
      <c r="H131" s="23">
        <v>242.8</v>
      </c>
      <c r="I131" s="21">
        <f t="shared" si="6"/>
        <v>1713136</v>
      </c>
      <c r="J131" s="21">
        <f t="shared" si="7"/>
        <v>2578</v>
      </c>
      <c r="K131" s="21"/>
      <c r="L131" s="33"/>
      <c r="M131" s="34"/>
      <c r="N131" s="33"/>
      <c r="O131" s="35"/>
    </row>
    <row r="132" spans="1:15" ht="16.8">
      <c r="A132" s="7" t="s">
        <v>185</v>
      </c>
      <c r="B132" s="7" t="s">
        <v>443</v>
      </c>
      <c r="C132" s="21">
        <v>561285094</v>
      </c>
      <c r="D132" s="21">
        <v>2241042</v>
      </c>
      <c r="E132" s="21">
        <f t="shared" ref="E132:E195" si="8">C132+D132</f>
        <v>563526136</v>
      </c>
      <c r="F132" s="22">
        <f t="shared" ref="F132:F195" si="9">ROUND((G132/E132)*1000,5)</f>
        <v>1.3428199999999999</v>
      </c>
      <c r="G132" s="21">
        <v>756716</v>
      </c>
      <c r="H132" s="23">
        <v>782.68</v>
      </c>
      <c r="I132" s="21">
        <f t="shared" ref="I132:I195" si="10">ROUND(E132/H132,0)</f>
        <v>719996</v>
      </c>
      <c r="J132" s="21">
        <f t="shared" ref="J132:J195" si="11">ROUND(G132/H132,0)</f>
        <v>967</v>
      </c>
      <c r="K132" s="21"/>
      <c r="L132" s="33"/>
      <c r="M132" s="34"/>
      <c r="N132" s="33"/>
      <c r="O132" s="35"/>
    </row>
    <row r="133" spans="1:15" ht="16.8">
      <c r="A133" s="7" t="s">
        <v>186</v>
      </c>
      <c r="B133" s="7" t="s">
        <v>444</v>
      </c>
      <c r="C133" s="21">
        <v>181333055</v>
      </c>
      <c r="D133" s="21">
        <v>1060180</v>
      </c>
      <c r="E133" s="21">
        <f t="shared" si="8"/>
        <v>182393235</v>
      </c>
      <c r="F133" s="22">
        <f t="shared" si="9"/>
        <v>1.0417099999999999</v>
      </c>
      <c r="G133" s="21">
        <v>190000</v>
      </c>
      <c r="H133" s="23">
        <v>120.29</v>
      </c>
      <c r="I133" s="21">
        <f t="shared" si="10"/>
        <v>1516279</v>
      </c>
      <c r="J133" s="21">
        <f t="shared" si="11"/>
        <v>1580</v>
      </c>
      <c r="K133" s="21"/>
      <c r="L133" s="33"/>
      <c r="M133" s="34"/>
      <c r="N133" s="33"/>
      <c r="O133" s="35"/>
    </row>
    <row r="134" spans="1:15" ht="16.8">
      <c r="A134" s="7" t="s">
        <v>187</v>
      </c>
      <c r="B134" s="7" t="s">
        <v>445</v>
      </c>
      <c r="C134" s="21">
        <v>590957015</v>
      </c>
      <c r="D134" s="21">
        <v>46746247</v>
      </c>
      <c r="E134" s="21">
        <f t="shared" si="8"/>
        <v>637703262</v>
      </c>
      <c r="F134" s="22">
        <f t="shared" si="9"/>
        <v>1.1316600000000001</v>
      </c>
      <c r="G134" s="21">
        <v>721664</v>
      </c>
      <c r="H134" s="23">
        <v>561.32000000000005</v>
      </c>
      <c r="I134" s="21">
        <f t="shared" si="10"/>
        <v>1136078</v>
      </c>
      <c r="J134" s="21">
        <f t="shared" si="11"/>
        <v>1286</v>
      </c>
      <c r="K134" s="21"/>
      <c r="L134" s="33"/>
      <c r="M134" s="34"/>
      <c r="N134" s="33"/>
      <c r="O134" s="35"/>
    </row>
    <row r="135" spans="1:15" ht="16.8">
      <c r="A135" s="7" t="s">
        <v>178</v>
      </c>
      <c r="B135" s="7" t="s">
        <v>436</v>
      </c>
      <c r="C135" s="21">
        <v>376588371</v>
      </c>
      <c r="D135" s="21">
        <v>52285909</v>
      </c>
      <c r="E135" s="21">
        <f t="shared" si="8"/>
        <v>428874280</v>
      </c>
      <c r="F135" s="22">
        <f t="shared" si="9"/>
        <v>2.0985200000000002</v>
      </c>
      <c r="G135" s="21">
        <v>900000</v>
      </c>
      <c r="H135" s="23">
        <v>342.65</v>
      </c>
      <c r="I135" s="21">
        <f t="shared" si="10"/>
        <v>1251640</v>
      </c>
      <c r="J135" s="21">
        <f t="shared" si="11"/>
        <v>2627</v>
      </c>
      <c r="K135" s="21"/>
      <c r="L135" s="33"/>
      <c r="M135" s="34"/>
      <c r="N135" s="33"/>
      <c r="O135" s="35"/>
    </row>
    <row r="136" spans="1:15" ht="16.8">
      <c r="A136" s="7" t="s">
        <v>181</v>
      </c>
      <c r="B136" s="7" t="s">
        <v>439</v>
      </c>
      <c r="C136" s="21">
        <v>532545779</v>
      </c>
      <c r="D136" s="21">
        <v>16005036</v>
      </c>
      <c r="E136" s="21">
        <f t="shared" si="8"/>
        <v>548550815</v>
      </c>
      <c r="F136" s="22">
        <f t="shared" si="9"/>
        <v>1.6528799999999999</v>
      </c>
      <c r="G136" s="21">
        <v>906687</v>
      </c>
      <c r="H136" s="23">
        <v>626.29</v>
      </c>
      <c r="I136" s="21">
        <f t="shared" si="10"/>
        <v>875874</v>
      </c>
      <c r="J136" s="21">
        <f t="shared" si="11"/>
        <v>1448</v>
      </c>
      <c r="K136" s="21"/>
      <c r="L136" s="33"/>
      <c r="M136" s="34"/>
      <c r="N136" s="33"/>
      <c r="O136" s="35"/>
    </row>
    <row r="137" spans="1:15" ht="16.8">
      <c r="A137" s="7" t="s">
        <v>182</v>
      </c>
      <c r="B137" s="7" t="s">
        <v>440</v>
      </c>
      <c r="C137" s="21">
        <v>500622460</v>
      </c>
      <c r="D137" s="21">
        <v>8932480</v>
      </c>
      <c r="E137" s="21">
        <f t="shared" si="8"/>
        <v>509554940</v>
      </c>
      <c r="F137" s="22">
        <f t="shared" si="9"/>
        <v>1.256</v>
      </c>
      <c r="G137" s="21">
        <v>640000</v>
      </c>
      <c r="H137" s="23">
        <v>658.97</v>
      </c>
      <c r="I137" s="21">
        <f t="shared" si="10"/>
        <v>773260</v>
      </c>
      <c r="J137" s="21">
        <f t="shared" si="11"/>
        <v>971</v>
      </c>
      <c r="K137" s="21"/>
      <c r="L137" s="33"/>
      <c r="M137" s="34"/>
      <c r="N137" s="33"/>
      <c r="O137" s="35"/>
    </row>
    <row r="138" spans="1:15" ht="16.8">
      <c r="A138" s="7" t="s">
        <v>188</v>
      </c>
      <c r="B138" s="7" t="s">
        <v>446</v>
      </c>
      <c r="C138" s="21">
        <v>144002966</v>
      </c>
      <c r="D138" s="21">
        <v>37202758</v>
      </c>
      <c r="E138" s="21">
        <f t="shared" si="8"/>
        <v>181205724</v>
      </c>
      <c r="F138" s="22">
        <f t="shared" si="9"/>
        <v>1.37965</v>
      </c>
      <c r="G138" s="21">
        <v>250000</v>
      </c>
      <c r="H138" s="23">
        <v>129.5</v>
      </c>
      <c r="I138" s="21">
        <f t="shared" si="10"/>
        <v>1399272</v>
      </c>
      <c r="J138" s="21">
        <f t="shared" si="11"/>
        <v>1931</v>
      </c>
      <c r="K138" s="21"/>
      <c r="L138" s="33"/>
      <c r="M138" s="34"/>
      <c r="N138" s="33"/>
      <c r="O138" s="35"/>
    </row>
    <row r="139" spans="1:15" ht="16.8">
      <c r="A139" s="7" t="s">
        <v>189</v>
      </c>
      <c r="B139" s="7" t="s">
        <v>447</v>
      </c>
      <c r="C139" s="21">
        <v>617216622</v>
      </c>
      <c r="D139" s="21">
        <v>52628344</v>
      </c>
      <c r="E139" s="21">
        <f t="shared" si="8"/>
        <v>669844966</v>
      </c>
      <c r="F139" s="22">
        <f t="shared" si="9"/>
        <v>1.33613</v>
      </c>
      <c r="G139" s="21">
        <v>895000</v>
      </c>
      <c r="H139" s="23">
        <v>825.67</v>
      </c>
      <c r="I139" s="21">
        <f t="shared" si="10"/>
        <v>811274</v>
      </c>
      <c r="J139" s="21">
        <f t="shared" si="11"/>
        <v>1084</v>
      </c>
      <c r="K139" s="21"/>
      <c r="L139" s="33"/>
      <c r="M139" s="34"/>
      <c r="N139" s="33"/>
      <c r="O139" s="35"/>
    </row>
    <row r="140" spans="1:15" ht="16.8">
      <c r="A140" s="7" t="s">
        <v>190</v>
      </c>
      <c r="B140" s="7" t="s">
        <v>448</v>
      </c>
      <c r="C140" s="21">
        <v>638945675</v>
      </c>
      <c r="D140" s="21">
        <v>51553394</v>
      </c>
      <c r="E140" s="21">
        <f t="shared" si="8"/>
        <v>690499069</v>
      </c>
      <c r="F140" s="22">
        <f t="shared" si="9"/>
        <v>1.32765</v>
      </c>
      <c r="G140" s="21">
        <v>916740</v>
      </c>
      <c r="H140" s="23">
        <v>823.39</v>
      </c>
      <c r="I140" s="21">
        <f t="shared" si="10"/>
        <v>838605</v>
      </c>
      <c r="J140" s="21">
        <f t="shared" si="11"/>
        <v>1113</v>
      </c>
      <c r="K140" s="21"/>
      <c r="L140" s="33"/>
      <c r="M140" s="34"/>
      <c r="N140" s="33"/>
      <c r="O140" s="35"/>
    </row>
    <row r="141" spans="1:15" ht="16.8">
      <c r="A141" s="7" t="s">
        <v>183</v>
      </c>
      <c r="B141" s="7" t="s">
        <v>441</v>
      </c>
      <c r="C141" s="21">
        <v>167501927</v>
      </c>
      <c r="D141" s="21">
        <v>84925283</v>
      </c>
      <c r="E141" s="21">
        <f t="shared" si="8"/>
        <v>252427210</v>
      </c>
      <c r="F141" s="22">
        <f t="shared" si="9"/>
        <v>1.3865400000000001</v>
      </c>
      <c r="G141" s="21">
        <v>350000</v>
      </c>
      <c r="H141" s="23">
        <v>254.41</v>
      </c>
      <c r="I141" s="21">
        <f t="shared" si="10"/>
        <v>992206</v>
      </c>
      <c r="J141" s="21">
        <f t="shared" si="11"/>
        <v>1376</v>
      </c>
      <c r="K141" s="21"/>
      <c r="L141" s="33"/>
      <c r="M141" s="34"/>
      <c r="N141" s="33"/>
      <c r="O141" s="35"/>
    </row>
    <row r="142" spans="1:15" ht="16.8">
      <c r="A142" s="7" t="s">
        <v>179</v>
      </c>
      <c r="B142" s="7" t="s">
        <v>437</v>
      </c>
      <c r="C142" s="21">
        <v>2290541772</v>
      </c>
      <c r="D142" s="21">
        <v>14793535</v>
      </c>
      <c r="E142" s="21">
        <f t="shared" si="8"/>
        <v>2305335307</v>
      </c>
      <c r="F142" s="22">
        <f t="shared" si="9"/>
        <v>2.26214</v>
      </c>
      <c r="G142" s="21">
        <v>5215000</v>
      </c>
      <c r="H142" s="23">
        <v>2946.65</v>
      </c>
      <c r="I142" s="21">
        <f t="shared" si="10"/>
        <v>782358</v>
      </c>
      <c r="J142" s="21">
        <f t="shared" si="11"/>
        <v>1770</v>
      </c>
      <c r="K142" s="21"/>
      <c r="L142" s="33"/>
      <c r="M142" s="34"/>
      <c r="N142" s="33"/>
      <c r="O142" s="35"/>
    </row>
    <row r="143" spans="1:15" ht="16.8">
      <c r="A143" s="7" t="s">
        <v>180</v>
      </c>
      <c r="B143" s="7" t="s">
        <v>438</v>
      </c>
      <c r="C143" s="21">
        <v>715867886</v>
      </c>
      <c r="D143" s="21">
        <v>148306384</v>
      </c>
      <c r="E143" s="21">
        <f t="shared" si="8"/>
        <v>864174270</v>
      </c>
      <c r="F143" s="22">
        <f t="shared" si="9"/>
        <v>1.3747199999999999</v>
      </c>
      <c r="G143" s="21">
        <v>1188000</v>
      </c>
      <c r="H143" s="23">
        <v>370.29</v>
      </c>
      <c r="I143" s="21">
        <f t="shared" si="10"/>
        <v>2333777</v>
      </c>
      <c r="J143" s="21">
        <f t="shared" si="11"/>
        <v>3208</v>
      </c>
      <c r="K143" s="21"/>
      <c r="L143" s="33"/>
      <c r="M143" s="34"/>
      <c r="N143" s="33"/>
      <c r="O143" s="35"/>
    </row>
    <row r="144" spans="1:15" ht="16.8">
      <c r="A144" s="7" t="s">
        <v>184</v>
      </c>
      <c r="B144" s="7" t="s">
        <v>442</v>
      </c>
      <c r="C144" s="21">
        <v>2955856777</v>
      </c>
      <c r="D144" s="21">
        <v>24230906</v>
      </c>
      <c r="E144" s="21">
        <f t="shared" si="8"/>
        <v>2980087683</v>
      </c>
      <c r="F144" s="22">
        <f t="shared" si="9"/>
        <v>0</v>
      </c>
      <c r="G144" s="21">
        <v>0</v>
      </c>
      <c r="H144" s="23">
        <v>3466.9</v>
      </c>
      <c r="I144" s="21">
        <f t="shared" si="10"/>
        <v>859583</v>
      </c>
      <c r="J144" s="21">
        <f t="shared" si="11"/>
        <v>0</v>
      </c>
      <c r="K144" s="21"/>
      <c r="L144" s="33"/>
      <c r="M144" s="34"/>
      <c r="N144" s="33"/>
      <c r="O144" s="35"/>
    </row>
    <row r="145" spans="1:15" ht="16.8">
      <c r="A145" s="7" t="s">
        <v>196</v>
      </c>
      <c r="B145" s="7" t="s">
        <v>454</v>
      </c>
      <c r="C145" s="21">
        <v>117120445</v>
      </c>
      <c r="D145" s="21">
        <v>0</v>
      </c>
      <c r="E145" s="21">
        <f t="shared" si="8"/>
        <v>117120445</v>
      </c>
      <c r="F145" s="22">
        <f t="shared" si="9"/>
        <v>1.39988</v>
      </c>
      <c r="G145" s="21">
        <v>163955</v>
      </c>
      <c r="H145" s="23">
        <v>65.260000000000005</v>
      </c>
      <c r="I145" s="21">
        <f t="shared" si="10"/>
        <v>1794674</v>
      </c>
      <c r="J145" s="21">
        <f t="shared" si="11"/>
        <v>2512</v>
      </c>
      <c r="K145" s="21"/>
      <c r="L145" s="33"/>
      <c r="M145" s="34"/>
      <c r="N145" s="33"/>
      <c r="O145" s="35"/>
    </row>
    <row r="146" spans="1:15" ht="16.8">
      <c r="A146" s="7" t="s">
        <v>193</v>
      </c>
      <c r="B146" s="7" t="s">
        <v>451</v>
      </c>
      <c r="C146" s="21">
        <v>626413048</v>
      </c>
      <c r="D146" s="21">
        <v>315677</v>
      </c>
      <c r="E146" s="21">
        <f t="shared" si="8"/>
        <v>626728725</v>
      </c>
      <c r="F146" s="22">
        <f t="shared" si="9"/>
        <v>2.0750000000000002</v>
      </c>
      <c r="G146" s="21">
        <v>1300462</v>
      </c>
      <c r="H146" s="23">
        <v>649.27</v>
      </c>
      <c r="I146" s="21">
        <f t="shared" si="10"/>
        <v>965282</v>
      </c>
      <c r="J146" s="21">
        <f t="shared" si="11"/>
        <v>2003</v>
      </c>
      <c r="K146" s="21"/>
      <c r="L146" s="33"/>
      <c r="M146" s="34"/>
      <c r="N146" s="33"/>
      <c r="O146" s="35"/>
    </row>
    <row r="147" spans="1:15" ht="16.8">
      <c r="A147" s="7" t="s">
        <v>192</v>
      </c>
      <c r="B147" s="7" t="s">
        <v>450</v>
      </c>
      <c r="C147" s="21">
        <v>80612413</v>
      </c>
      <c r="D147" s="21">
        <v>0</v>
      </c>
      <c r="E147" s="21">
        <f t="shared" si="8"/>
        <v>80612413</v>
      </c>
      <c r="F147" s="22">
        <f t="shared" si="9"/>
        <v>2.4283899999999998</v>
      </c>
      <c r="G147" s="21">
        <v>195758</v>
      </c>
      <c r="H147" s="23">
        <v>91.57</v>
      </c>
      <c r="I147" s="21">
        <f t="shared" si="10"/>
        <v>880336</v>
      </c>
      <c r="J147" s="21">
        <f t="shared" si="11"/>
        <v>2138</v>
      </c>
      <c r="K147" s="21"/>
      <c r="L147" s="33"/>
      <c r="M147" s="34"/>
      <c r="N147" s="33"/>
      <c r="O147" s="35"/>
    </row>
    <row r="148" spans="1:15" ht="16.8">
      <c r="A148" s="7" t="s">
        <v>194</v>
      </c>
      <c r="B148" s="7" t="s">
        <v>452</v>
      </c>
      <c r="C148" s="21">
        <v>278259849</v>
      </c>
      <c r="D148" s="21">
        <v>0</v>
      </c>
      <c r="E148" s="21">
        <f t="shared" si="8"/>
        <v>278259849</v>
      </c>
      <c r="F148" s="22">
        <f t="shared" si="9"/>
        <v>0.86250000000000004</v>
      </c>
      <c r="G148" s="21">
        <v>240000</v>
      </c>
      <c r="H148" s="23">
        <v>89.35</v>
      </c>
      <c r="I148" s="21">
        <f t="shared" si="10"/>
        <v>3114268</v>
      </c>
      <c r="J148" s="21">
        <f t="shared" si="11"/>
        <v>2686</v>
      </c>
      <c r="K148" s="21"/>
      <c r="L148" s="33"/>
      <c r="M148" s="34"/>
      <c r="N148" s="33"/>
      <c r="O148" s="35"/>
    </row>
    <row r="149" spans="1:15" ht="16.8">
      <c r="A149" s="7" t="s">
        <v>0</v>
      </c>
      <c r="B149" s="7" t="s">
        <v>1</v>
      </c>
      <c r="C149" s="21">
        <v>276851925</v>
      </c>
      <c r="D149" s="21">
        <v>0</v>
      </c>
      <c r="E149" s="21">
        <f t="shared" si="8"/>
        <v>276851925</v>
      </c>
      <c r="F149" s="22">
        <f t="shared" si="9"/>
        <v>2.1384599999999998</v>
      </c>
      <c r="G149" s="21">
        <v>592036</v>
      </c>
      <c r="H149" s="23">
        <v>229.11</v>
      </c>
      <c r="I149" s="21">
        <f t="shared" si="10"/>
        <v>1208380</v>
      </c>
      <c r="J149" s="21">
        <f t="shared" si="11"/>
        <v>2584</v>
      </c>
      <c r="K149" s="21"/>
      <c r="L149" s="33"/>
      <c r="M149" s="34"/>
      <c r="N149" s="33"/>
      <c r="O149" s="35"/>
    </row>
    <row r="150" spans="1:15" ht="16.8">
      <c r="A150" s="7" t="s">
        <v>195</v>
      </c>
      <c r="B150" s="7" t="s">
        <v>453</v>
      </c>
      <c r="C150" s="21">
        <v>189762148</v>
      </c>
      <c r="D150" s="21">
        <v>0</v>
      </c>
      <c r="E150" s="21">
        <f t="shared" si="8"/>
        <v>189762148</v>
      </c>
      <c r="F150" s="22">
        <f t="shared" si="9"/>
        <v>2.45044</v>
      </c>
      <c r="G150" s="21">
        <v>465000</v>
      </c>
      <c r="H150" s="23">
        <v>208.21</v>
      </c>
      <c r="I150" s="21">
        <f t="shared" si="10"/>
        <v>911398</v>
      </c>
      <c r="J150" s="21">
        <f t="shared" si="11"/>
        <v>2233</v>
      </c>
      <c r="K150" s="21"/>
      <c r="L150" s="33"/>
      <c r="M150" s="34"/>
      <c r="N150" s="33"/>
      <c r="O150" s="35"/>
    </row>
    <row r="151" spans="1:15" ht="16.8">
      <c r="A151" s="7" t="s">
        <v>197</v>
      </c>
      <c r="B151" s="7" t="s">
        <v>455</v>
      </c>
      <c r="C151" s="21">
        <v>158157017</v>
      </c>
      <c r="D151" s="21">
        <v>0</v>
      </c>
      <c r="E151" s="21">
        <f t="shared" si="8"/>
        <v>158157017</v>
      </c>
      <c r="F151" s="22">
        <f t="shared" si="9"/>
        <v>2.0549200000000001</v>
      </c>
      <c r="G151" s="21">
        <v>325000</v>
      </c>
      <c r="H151" s="23">
        <v>126.09</v>
      </c>
      <c r="I151" s="21">
        <f t="shared" si="10"/>
        <v>1254318</v>
      </c>
      <c r="J151" s="21">
        <f t="shared" si="11"/>
        <v>2578</v>
      </c>
      <c r="K151" s="21"/>
      <c r="L151" s="33"/>
      <c r="M151" s="34"/>
      <c r="N151" s="33"/>
      <c r="O151" s="35"/>
    </row>
    <row r="152" spans="1:15" ht="16.8">
      <c r="A152" s="7" t="s">
        <v>191</v>
      </c>
      <c r="B152" s="7" t="s">
        <v>449</v>
      </c>
      <c r="C152" s="21">
        <v>320264781</v>
      </c>
      <c r="D152" s="21">
        <v>0</v>
      </c>
      <c r="E152" s="21">
        <f t="shared" si="8"/>
        <v>320264781</v>
      </c>
      <c r="F152" s="22">
        <f t="shared" si="9"/>
        <v>2.3043399999999998</v>
      </c>
      <c r="G152" s="21">
        <v>738000</v>
      </c>
      <c r="H152" s="23">
        <v>556.5</v>
      </c>
      <c r="I152" s="21">
        <f t="shared" si="10"/>
        <v>575498</v>
      </c>
      <c r="J152" s="21">
        <f t="shared" si="11"/>
        <v>1326</v>
      </c>
      <c r="K152" s="21"/>
      <c r="L152" s="33"/>
      <c r="M152" s="34"/>
      <c r="N152" s="33"/>
      <c r="O152" s="35"/>
    </row>
    <row r="153" spans="1:15" ht="16.8">
      <c r="A153" s="7" t="s">
        <v>36</v>
      </c>
      <c r="B153" s="7" t="s">
        <v>37</v>
      </c>
      <c r="C153" s="21">
        <v>270329500</v>
      </c>
      <c r="D153" s="21">
        <v>263607</v>
      </c>
      <c r="E153" s="21">
        <f t="shared" si="8"/>
        <v>270593107</v>
      </c>
      <c r="F153" s="22">
        <f t="shared" si="9"/>
        <v>2.2065999999999999</v>
      </c>
      <c r="G153" s="21">
        <v>597090</v>
      </c>
      <c r="H153" s="23">
        <v>296.33999999999997</v>
      </c>
      <c r="I153" s="21">
        <f t="shared" si="10"/>
        <v>913117</v>
      </c>
      <c r="J153" s="21">
        <f t="shared" si="11"/>
        <v>2015</v>
      </c>
      <c r="K153" s="21"/>
      <c r="L153" s="33"/>
      <c r="M153" s="34"/>
      <c r="N153" s="33"/>
      <c r="O153" s="35"/>
    </row>
    <row r="154" spans="1:15" ht="16.8">
      <c r="A154" s="7" t="s">
        <v>199</v>
      </c>
      <c r="B154" s="7" t="s">
        <v>457</v>
      </c>
      <c r="C154" s="21">
        <v>948499859</v>
      </c>
      <c r="D154" s="21">
        <v>766750</v>
      </c>
      <c r="E154" s="21">
        <f t="shared" si="8"/>
        <v>949266609</v>
      </c>
      <c r="F154" s="22">
        <f t="shared" si="9"/>
        <v>0.73582000000000003</v>
      </c>
      <c r="G154" s="21">
        <v>698493</v>
      </c>
      <c r="H154" s="23">
        <v>268.29000000000002</v>
      </c>
      <c r="I154" s="21">
        <f t="shared" si="10"/>
        <v>3538211</v>
      </c>
      <c r="J154" s="21">
        <f t="shared" si="11"/>
        <v>2603</v>
      </c>
      <c r="K154" s="21"/>
      <c r="L154" s="33"/>
      <c r="M154" s="34"/>
      <c r="N154" s="33"/>
      <c r="O154" s="35"/>
    </row>
    <row r="155" spans="1:15" ht="16.8">
      <c r="A155" s="7" t="s">
        <v>200</v>
      </c>
      <c r="B155" s="7" t="s">
        <v>458</v>
      </c>
      <c r="C155" s="21">
        <v>2336236220</v>
      </c>
      <c r="D155" s="21">
        <v>3027321</v>
      </c>
      <c r="E155" s="21">
        <f t="shared" si="8"/>
        <v>2339263541</v>
      </c>
      <c r="F155" s="22">
        <f t="shared" si="9"/>
        <v>2.3511700000000002</v>
      </c>
      <c r="G155" s="21">
        <v>5500000</v>
      </c>
      <c r="H155" s="23">
        <v>3995.96</v>
      </c>
      <c r="I155" s="21">
        <f t="shared" si="10"/>
        <v>585407</v>
      </c>
      <c r="J155" s="21">
        <f t="shared" si="11"/>
        <v>1376</v>
      </c>
      <c r="K155" s="21"/>
      <c r="L155" s="33"/>
      <c r="M155" s="34"/>
      <c r="N155" s="33"/>
      <c r="O155" s="35"/>
    </row>
    <row r="156" spans="1:15" ht="16.8">
      <c r="A156" s="7" t="s">
        <v>201</v>
      </c>
      <c r="B156" s="7" t="s">
        <v>570</v>
      </c>
      <c r="C156" s="21">
        <v>193167810</v>
      </c>
      <c r="D156" s="21">
        <v>11870215</v>
      </c>
      <c r="E156" s="21">
        <f t="shared" si="8"/>
        <v>205038025</v>
      </c>
      <c r="F156" s="22">
        <f t="shared" si="9"/>
        <v>2.5489099999999998</v>
      </c>
      <c r="G156" s="21">
        <v>522624</v>
      </c>
      <c r="H156" s="23">
        <v>1736.91</v>
      </c>
      <c r="I156" s="21">
        <f t="shared" si="10"/>
        <v>118048</v>
      </c>
      <c r="J156" s="21">
        <f t="shared" si="11"/>
        <v>301</v>
      </c>
      <c r="K156" s="21"/>
      <c r="L156" s="33"/>
      <c r="M156" s="34"/>
      <c r="N156" s="33"/>
      <c r="O156" s="35"/>
    </row>
    <row r="157" spans="1:15" ht="16.8">
      <c r="A157" s="7" t="s">
        <v>38</v>
      </c>
      <c r="B157" s="7" t="s">
        <v>39</v>
      </c>
      <c r="C157" s="21">
        <v>1779581402</v>
      </c>
      <c r="D157" s="21">
        <v>2631919</v>
      </c>
      <c r="E157" s="21">
        <f t="shared" si="8"/>
        <v>1782213321</v>
      </c>
      <c r="F157" s="22">
        <f t="shared" si="9"/>
        <v>1.48201</v>
      </c>
      <c r="G157" s="21">
        <v>2641258</v>
      </c>
      <c r="H157" s="23">
        <v>1085.9000000000001</v>
      </c>
      <c r="I157" s="21">
        <f t="shared" si="10"/>
        <v>1641232</v>
      </c>
      <c r="J157" s="21">
        <f t="shared" si="11"/>
        <v>2432</v>
      </c>
      <c r="K157" s="21"/>
      <c r="L157" s="33"/>
      <c r="M157" s="34"/>
      <c r="N157" s="33"/>
      <c r="O157" s="35"/>
    </row>
    <row r="158" spans="1:15" ht="16.8">
      <c r="A158" s="7" t="s">
        <v>198</v>
      </c>
      <c r="B158" s="7" t="s">
        <v>456</v>
      </c>
      <c r="C158" s="21">
        <v>2694858748</v>
      </c>
      <c r="D158" s="21">
        <v>5140738</v>
      </c>
      <c r="E158" s="21">
        <f t="shared" si="8"/>
        <v>2699999486</v>
      </c>
      <c r="F158" s="22">
        <f t="shared" si="9"/>
        <v>0</v>
      </c>
      <c r="G158" s="21">
        <v>0</v>
      </c>
      <c r="H158" s="23">
        <v>2222.7199999999998</v>
      </c>
      <c r="I158" s="21">
        <f t="shared" si="10"/>
        <v>1214728</v>
      </c>
      <c r="J158" s="21">
        <f t="shared" si="11"/>
        <v>0</v>
      </c>
      <c r="K158" s="21"/>
      <c r="L158" s="33"/>
      <c r="M158" s="34"/>
      <c r="N158" s="33"/>
      <c r="O158" s="35"/>
    </row>
    <row r="159" spans="1:15" ht="16.8">
      <c r="A159" s="7" t="s">
        <v>40</v>
      </c>
      <c r="B159" s="7" t="s">
        <v>41</v>
      </c>
      <c r="C159" s="21">
        <v>1247215021</v>
      </c>
      <c r="D159" s="21">
        <v>4959914</v>
      </c>
      <c r="E159" s="21">
        <f t="shared" si="8"/>
        <v>1252174935</v>
      </c>
      <c r="F159" s="22">
        <f t="shared" si="9"/>
        <v>1.1328499999999999</v>
      </c>
      <c r="G159" s="21">
        <v>1418528</v>
      </c>
      <c r="H159" s="23">
        <v>447.27</v>
      </c>
      <c r="I159" s="21">
        <f t="shared" si="10"/>
        <v>2799595</v>
      </c>
      <c r="J159" s="21">
        <f t="shared" si="11"/>
        <v>3172</v>
      </c>
      <c r="K159" s="21"/>
      <c r="L159" s="33"/>
      <c r="M159" s="34"/>
      <c r="N159" s="33"/>
      <c r="O159" s="35"/>
    </row>
    <row r="160" spans="1:15" ht="16.8">
      <c r="A160" s="7" t="s">
        <v>202</v>
      </c>
      <c r="B160" s="7" t="s">
        <v>459</v>
      </c>
      <c r="C160" s="21">
        <v>15398412</v>
      </c>
      <c r="D160" s="21">
        <v>169277</v>
      </c>
      <c r="E160" s="21">
        <f t="shared" si="8"/>
        <v>15567689</v>
      </c>
      <c r="F160" s="22">
        <f t="shared" si="9"/>
        <v>2.3124799999999999</v>
      </c>
      <c r="G160" s="21">
        <v>36000</v>
      </c>
      <c r="H160" s="23">
        <v>171.19</v>
      </c>
      <c r="I160" s="21">
        <f t="shared" si="10"/>
        <v>90938</v>
      </c>
      <c r="J160" s="21">
        <f t="shared" si="11"/>
        <v>210</v>
      </c>
      <c r="K160" s="21"/>
      <c r="L160" s="33"/>
      <c r="M160" s="34"/>
      <c r="N160" s="33"/>
      <c r="O160" s="35"/>
    </row>
    <row r="161" spans="1:15" ht="16.8">
      <c r="A161" s="7" t="s">
        <v>204</v>
      </c>
      <c r="B161" s="7" t="s">
        <v>461</v>
      </c>
      <c r="C161" s="21">
        <v>682904118</v>
      </c>
      <c r="D161" s="21">
        <v>1134051</v>
      </c>
      <c r="E161" s="21">
        <f t="shared" si="8"/>
        <v>684038169</v>
      </c>
      <c r="F161" s="22">
        <f t="shared" si="9"/>
        <v>1.71879</v>
      </c>
      <c r="G161" s="21">
        <v>1175719</v>
      </c>
      <c r="H161" s="23">
        <v>5360.81</v>
      </c>
      <c r="I161" s="21">
        <f t="shared" si="10"/>
        <v>127600</v>
      </c>
      <c r="J161" s="21">
        <f t="shared" si="11"/>
        <v>219</v>
      </c>
      <c r="K161" s="21"/>
      <c r="L161" s="33"/>
      <c r="M161" s="34"/>
      <c r="N161" s="33"/>
      <c r="O161" s="35"/>
    </row>
    <row r="162" spans="1:15" ht="16.8">
      <c r="A162" s="7" t="s">
        <v>208</v>
      </c>
      <c r="B162" s="7" t="s">
        <v>60</v>
      </c>
      <c r="C162" s="21">
        <v>361853949</v>
      </c>
      <c r="D162" s="21">
        <v>538875</v>
      </c>
      <c r="E162" s="21">
        <f t="shared" si="8"/>
        <v>362392824</v>
      </c>
      <c r="F162" s="22">
        <f t="shared" si="9"/>
        <v>1.7736700000000001</v>
      </c>
      <c r="G162" s="21">
        <v>642766</v>
      </c>
      <c r="H162" s="23">
        <v>1141.6400000000001</v>
      </c>
      <c r="I162" s="21">
        <f t="shared" si="10"/>
        <v>317432</v>
      </c>
      <c r="J162" s="21">
        <f t="shared" si="11"/>
        <v>563</v>
      </c>
      <c r="K162" s="21"/>
      <c r="L162" s="33"/>
      <c r="M162" s="34"/>
      <c r="N162" s="33"/>
      <c r="O162" s="35"/>
    </row>
    <row r="163" spans="1:15" ht="16.8">
      <c r="A163" s="7" t="s">
        <v>207</v>
      </c>
      <c r="B163" s="7" t="s">
        <v>464</v>
      </c>
      <c r="C163" s="21">
        <v>494721350</v>
      </c>
      <c r="D163" s="21">
        <v>238876</v>
      </c>
      <c r="E163" s="21">
        <f t="shared" si="8"/>
        <v>494960226</v>
      </c>
      <c r="F163" s="22">
        <f t="shared" si="9"/>
        <v>1.88286</v>
      </c>
      <c r="G163" s="21">
        <v>931940</v>
      </c>
      <c r="H163" s="23">
        <v>960.94</v>
      </c>
      <c r="I163" s="21">
        <f t="shared" si="10"/>
        <v>515079</v>
      </c>
      <c r="J163" s="21">
        <f t="shared" si="11"/>
        <v>970</v>
      </c>
      <c r="K163" s="21"/>
      <c r="L163" s="33"/>
      <c r="M163" s="34"/>
      <c r="N163" s="33"/>
      <c r="O163" s="35"/>
    </row>
    <row r="164" spans="1:15" ht="16.8">
      <c r="A164" s="7" t="s">
        <v>42</v>
      </c>
      <c r="B164" s="7" t="s">
        <v>43</v>
      </c>
      <c r="C164" s="21">
        <v>220509668</v>
      </c>
      <c r="D164" s="21">
        <v>485669</v>
      </c>
      <c r="E164" s="21">
        <f t="shared" si="8"/>
        <v>220995337</v>
      </c>
      <c r="F164" s="22">
        <f t="shared" si="9"/>
        <v>1.47062</v>
      </c>
      <c r="G164" s="21">
        <v>325000</v>
      </c>
      <c r="H164" s="23">
        <v>303.86</v>
      </c>
      <c r="I164" s="21">
        <f t="shared" si="10"/>
        <v>727293</v>
      </c>
      <c r="J164" s="21">
        <f t="shared" si="11"/>
        <v>1070</v>
      </c>
      <c r="K164" s="21"/>
      <c r="L164" s="33"/>
      <c r="M164" s="34"/>
      <c r="N164" s="33"/>
      <c r="O164" s="35"/>
    </row>
    <row r="165" spans="1:15" ht="16.8">
      <c r="A165" s="7" t="s">
        <v>203</v>
      </c>
      <c r="B165" s="7" t="s">
        <v>460</v>
      </c>
      <c r="C165" s="21">
        <v>1587588946</v>
      </c>
      <c r="D165" s="21">
        <v>2470009</v>
      </c>
      <c r="E165" s="21">
        <f t="shared" si="8"/>
        <v>1590058955</v>
      </c>
      <c r="F165" s="22">
        <f t="shared" si="9"/>
        <v>1.2578100000000001</v>
      </c>
      <c r="G165" s="21">
        <v>2000000</v>
      </c>
      <c r="H165" s="23">
        <v>695.56</v>
      </c>
      <c r="I165" s="21">
        <f t="shared" si="10"/>
        <v>2286013</v>
      </c>
      <c r="J165" s="21">
        <f t="shared" si="11"/>
        <v>2875</v>
      </c>
      <c r="K165" s="21"/>
      <c r="L165" s="33"/>
      <c r="M165" s="34"/>
      <c r="N165" s="33"/>
      <c r="O165" s="35"/>
    </row>
    <row r="166" spans="1:15" ht="16.8">
      <c r="A166" s="7" t="s">
        <v>205</v>
      </c>
      <c r="B166" s="7" t="s">
        <v>462</v>
      </c>
      <c r="C166" s="21">
        <v>572234319</v>
      </c>
      <c r="D166" s="21">
        <v>3774566</v>
      </c>
      <c r="E166" s="21">
        <f t="shared" si="8"/>
        <v>576008885</v>
      </c>
      <c r="F166" s="22">
        <f t="shared" si="9"/>
        <v>1.5246999999999999</v>
      </c>
      <c r="G166" s="21">
        <v>878240</v>
      </c>
      <c r="H166" s="23">
        <v>1111.98</v>
      </c>
      <c r="I166" s="21">
        <f t="shared" si="10"/>
        <v>518003</v>
      </c>
      <c r="J166" s="21">
        <f t="shared" si="11"/>
        <v>790</v>
      </c>
      <c r="K166" s="21"/>
      <c r="L166" s="33"/>
      <c r="M166" s="34"/>
      <c r="N166" s="33"/>
      <c r="O166" s="35"/>
    </row>
    <row r="167" spans="1:15" ht="16.8">
      <c r="A167" s="7" t="s">
        <v>206</v>
      </c>
      <c r="B167" s="7" t="s">
        <v>463</v>
      </c>
      <c r="C167" s="21">
        <v>533164803</v>
      </c>
      <c r="D167" s="21">
        <v>664170</v>
      </c>
      <c r="E167" s="21">
        <f t="shared" si="8"/>
        <v>533828973</v>
      </c>
      <c r="F167" s="22">
        <f t="shared" si="9"/>
        <v>2.3033600000000001</v>
      </c>
      <c r="G167" s="21">
        <v>1229600</v>
      </c>
      <c r="H167" s="23">
        <v>556.92999999999995</v>
      </c>
      <c r="I167" s="21">
        <f t="shared" si="10"/>
        <v>958521</v>
      </c>
      <c r="J167" s="21">
        <f t="shared" si="11"/>
        <v>2208</v>
      </c>
      <c r="K167" s="21"/>
      <c r="L167" s="33"/>
      <c r="M167" s="34"/>
      <c r="N167" s="33"/>
      <c r="O167" s="35"/>
    </row>
    <row r="168" spans="1:15" ht="16.8">
      <c r="A168" s="7" t="s">
        <v>44</v>
      </c>
      <c r="B168" s="7" t="s">
        <v>45</v>
      </c>
      <c r="C168" s="21">
        <v>2180962285</v>
      </c>
      <c r="D168" s="21">
        <v>13675115</v>
      </c>
      <c r="E168" s="21">
        <f t="shared" si="8"/>
        <v>2194637400</v>
      </c>
      <c r="F168" s="22">
        <f t="shared" si="9"/>
        <v>1.25579</v>
      </c>
      <c r="G168" s="21">
        <v>2756000</v>
      </c>
      <c r="H168" s="23">
        <v>1043.3900000000001</v>
      </c>
      <c r="I168" s="21">
        <f t="shared" si="10"/>
        <v>2103372</v>
      </c>
      <c r="J168" s="21">
        <f t="shared" si="11"/>
        <v>2641</v>
      </c>
      <c r="K168" s="21"/>
      <c r="L168" s="33"/>
      <c r="M168" s="34"/>
      <c r="N168" s="33"/>
      <c r="O168" s="35"/>
    </row>
    <row r="169" spans="1:15" ht="16.8">
      <c r="A169" s="7" t="s">
        <v>209</v>
      </c>
      <c r="B169" s="7" t="s">
        <v>465</v>
      </c>
      <c r="C169" s="21">
        <v>264183652</v>
      </c>
      <c r="D169" s="21">
        <v>20188015</v>
      </c>
      <c r="E169" s="21">
        <f t="shared" si="8"/>
        <v>284371667</v>
      </c>
      <c r="F169" s="22">
        <f t="shared" si="9"/>
        <v>2.2224400000000002</v>
      </c>
      <c r="G169" s="21">
        <v>632000</v>
      </c>
      <c r="H169" s="23">
        <v>548.76</v>
      </c>
      <c r="I169" s="21">
        <f t="shared" si="10"/>
        <v>518208</v>
      </c>
      <c r="J169" s="21">
        <f t="shared" si="11"/>
        <v>1152</v>
      </c>
      <c r="K169" s="21"/>
      <c r="L169" s="33"/>
      <c r="M169" s="34"/>
      <c r="N169" s="33"/>
      <c r="O169" s="35"/>
    </row>
    <row r="170" spans="1:15" ht="16.8">
      <c r="A170" s="7" t="s">
        <v>210</v>
      </c>
      <c r="B170" s="7" t="s">
        <v>466</v>
      </c>
      <c r="C170" s="21">
        <v>223779587</v>
      </c>
      <c r="D170" s="21">
        <v>20916468</v>
      </c>
      <c r="E170" s="21">
        <f t="shared" si="8"/>
        <v>244696055</v>
      </c>
      <c r="F170" s="22">
        <f t="shared" si="9"/>
        <v>2.1455199999999999</v>
      </c>
      <c r="G170" s="21">
        <v>525000</v>
      </c>
      <c r="H170" s="23">
        <v>540.19000000000005</v>
      </c>
      <c r="I170" s="21">
        <f t="shared" si="10"/>
        <v>452981</v>
      </c>
      <c r="J170" s="21">
        <f t="shared" si="11"/>
        <v>972</v>
      </c>
      <c r="K170" s="21"/>
      <c r="L170" s="33"/>
      <c r="M170" s="34"/>
      <c r="N170" s="33"/>
      <c r="O170" s="35"/>
    </row>
    <row r="171" spans="1:15" ht="16.8">
      <c r="A171" s="7" t="s">
        <v>212</v>
      </c>
      <c r="B171" s="7" t="s">
        <v>571</v>
      </c>
      <c r="C171" s="21">
        <v>275758777</v>
      </c>
      <c r="D171" s="21">
        <v>55935823</v>
      </c>
      <c r="E171" s="21">
        <f t="shared" si="8"/>
        <v>331694600</v>
      </c>
      <c r="F171" s="22">
        <f t="shared" si="9"/>
        <v>1.35667</v>
      </c>
      <c r="G171" s="21">
        <v>450000</v>
      </c>
      <c r="H171" s="23">
        <v>326.64</v>
      </c>
      <c r="I171" s="21">
        <f t="shared" si="10"/>
        <v>1015475</v>
      </c>
      <c r="J171" s="21">
        <f t="shared" si="11"/>
        <v>1378</v>
      </c>
      <c r="K171" s="21"/>
      <c r="L171" s="33"/>
      <c r="M171" s="34"/>
      <c r="N171" s="33"/>
      <c r="O171" s="35"/>
    </row>
    <row r="172" spans="1:15" ht="16.8">
      <c r="A172" s="7" t="s">
        <v>211</v>
      </c>
      <c r="B172" s="7" t="s">
        <v>467</v>
      </c>
      <c r="C172" s="21">
        <v>247834788</v>
      </c>
      <c r="D172" s="21">
        <v>70394416</v>
      </c>
      <c r="E172" s="21">
        <f t="shared" si="8"/>
        <v>318229204</v>
      </c>
      <c r="F172" s="22">
        <f t="shared" si="9"/>
        <v>0</v>
      </c>
      <c r="G172" s="21">
        <v>0</v>
      </c>
      <c r="H172" s="23">
        <v>345.38</v>
      </c>
      <c r="I172" s="21">
        <f t="shared" si="10"/>
        <v>921389</v>
      </c>
      <c r="J172" s="21">
        <f t="shared" si="11"/>
        <v>0</v>
      </c>
      <c r="K172" s="21"/>
      <c r="L172" s="33"/>
      <c r="M172" s="34"/>
      <c r="N172" s="33"/>
      <c r="O172" s="35"/>
    </row>
    <row r="173" spans="1:15" ht="16.8">
      <c r="A173" s="7" t="s">
        <v>584</v>
      </c>
      <c r="B173" s="7" t="s">
        <v>585</v>
      </c>
      <c r="C173" s="21">
        <v>35012877</v>
      </c>
      <c r="D173" s="21">
        <v>29977235</v>
      </c>
      <c r="E173" s="21">
        <f t="shared" si="8"/>
        <v>64990112</v>
      </c>
      <c r="F173" s="22">
        <f t="shared" si="9"/>
        <v>0</v>
      </c>
      <c r="G173" s="21">
        <v>0</v>
      </c>
      <c r="H173" s="23">
        <v>59.71</v>
      </c>
      <c r="I173" s="21">
        <f t="shared" si="10"/>
        <v>1088429</v>
      </c>
      <c r="J173" s="21">
        <f t="shared" si="11"/>
        <v>0</v>
      </c>
      <c r="K173" s="21"/>
      <c r="L173" s="33"/>
      <c r="M173" s="34"/>
      <c r="N173" s="33"/>
      <c r="O173" s="35"/>
    </row>
    <row r="174" spans="1:15" ht="16.8">
      <c r="A174" s="7" t="s">
        <v>213</v>
      </c>
      <c r="B174" s="7" t="s">
        <v>468</v>
      </c>
      <c r="C174" s="21">
        <v>1034374182</v>
      </c>
      <c r="D174" s="21">
        <v>8594169</v>
      </c>
      <c r="E174" s="21">
        <f t="shared" si="8"/>
        <v>1042968351</v>
      </c>
      <c r="F174" s="22">
        <f t="shared" si="9"/>
        <v>1.50834</v>
      </c>
      <c r="G174" s="21">
        <v>1573148</v>
      </c>
      <c r="H174" s="23">
        <v>1109.74</v>
      </c>
      <c r="I174" s="21">
        <f t="shared" si="10"/>
        <v>939831</v>
      </c>
      <c r="J174" s="21">
        <f t="shared" si="11"/>
        <v>1418</v>
      </c>
      <c r="K174" s="21"/>
      <c r="L174" s="33"/>
      <c r="M174" s="34"/>
      <c r="N174" s="33"/>
      <c r="O174" s="35"/>
    </row>
    <row r="175" spans="1:15" ht="16.8">
      <c r="A175" s="7" t="s">
        <v>214</v>
      </c>
      <c r="B175" s="7" t="s">
        <v>469</v>
      </c>
      <c r="C175" s="21">
        <v>299917414</v>
      </c>
      <c r="D175" s="21">
        <v>15120829</v>
      </c>
      <c r="E175" s="21">
        <f t="shared" si="8"/>
        <v>315038243</v>
      </c>
      <c r="F175" s="22">
        <f t="shared" si="9"/>
        <v>1.57124</v>
      </c>
      <c r="G175" s="21">
        <v>495000</v>
      </c>
      <c r="H175" s="23">
        <v>248.43</v>
      </c>
      <c r="I175" s="21">
        <f t="shared" si="10"/>
        <v>1268117</v>
      </c>
      <c r="J175" s="21">
        <f t="shared" si="11"/>
        <v>1993</v>
      </c>
      <c r="K175" s="21"/>
      <c r="L175" s="33"/>
      <c r="M175" s="34"/>
      <c r="N175" s="33"/>
      <c r="O175" s="35"/>
    </row>
    <row r="176" spans="1:15" ht="16.8">
      <c r="A176" s="7" t="s">
        <v>215</v>
      </c>
      <c r="B176" s="7" t="s">
        <v>470</v>
      </c>
      <c r="C176" s="21">
        <v>278656302</v>
      </c>
      <c r="D176" s="21">
        <v>15290799</v>
      </c>
      <c r="E176" s="21">
        <f t="shared" si="8"/>
        <v>293947101</v>
      </c>
      <c r="F176" s="22">
        <f t="shared" si="9"/>
        <v>2.2994300000000001</v>
      </c>
      <c r="G176" s="21">
        <v>675910</v>
      </c>
      <c r="H176" s="23">
        <v>268.20999999999998</v>
      </c>
      <c r="I176" s="21">
        <f t="shared" si="10"/>
        <v>1095959</v>
      </c>
      <c r="J176" s="21">
        <f t="shared" si="11"/>
        <v>2520</v>
      </c>
      <c r="K176" s="21"/>
      <c r="L176" s="33"/>
      <c r="M176" s="34"/>
      <c r="N176" s="33"/>
      <c r="O176" s="35"/>
    </row>
    <row r="177" spans="1:15" ht="16.8">
      <c r="A177" s="7" t="s">
        <v>219</v>
      </c>
      <c r="B177" s="7" t="s">
        <v>474</v>
      </c>
      <c r="C177" s="21">
        <v>3977728302</v>
      </c>
      <c r="D177" s="21">
        <v>827540</v>
      </c>
      <c r="E177" s="21">
        <f t="shared" si="8"/>
        <v>3978555842</v>
      </c>
      <c r="F177" s="22">
        <f t="shared" si="9"/>
        <v>1.51437</v>
      </c>
      <c r="G177" s="21">
        <v>6025000</v>
      </c>
      <c r="H177" s="23">
        <v>3363.88</v>
      </c>
      <c r="I177" s="21">
        <f t="shared" si="10"/>
        <v>1182728</v>
      </c>
      <c r="J177" s="21">
        <f t="shared" si="11"/>
        <v>1791</v>
      </c>
      <c r="K177" s="21"/>
      <c r="L177" s="33"/>
      <c r="M177" s="34"/>
      <c r="N177" s="33"/>
      <c r="O177" s="35"/>
    </row>
    <row r="178" spans="1:15" ht="16.8">
      <c r="A178" s="7" t="s">
        <v>220</v>
      </c>
      <c r="B178" s="7" t="s">
        <v>475</v>
      </c>
      <c r="C178" s="21">
        <v>20745821924</v>
      </c>
      <c r="D178" s="21">
        <v>676011</v>
      </c>
      <c r="E178" s="21">
        <f t="shared" si="8"/>
        <v>20746497935</v>
      </c>
      <c r="F178" s="22">
        <f t="shared" si="9"/>
        <v>2.5232800000000002</v>
      </c>
      <c r="G178" s="21">
        <v>52349127</v>
      </c>
      <c r="H178" s="23">
        <v>23839.08</v>
      </c>
      <c r="I178" s="21">
        <f t="shared" si="10"/>
        <v>870273</v>
      </c>
      <c r="J178" s="21">
        <f t="shared" si="11"/>
        <v>2196</v>
      </c>
      <c r="K178" s="21"/>
      <c r="L178" s="33"/>
      <c r="M178" s="34"/>
      <c r="N178" s="33"/>
      <c r="O178" s="35"/>
    </row>
    <row r="179" spans="1:15" ht="16.8">
      <c r="A179" s="7" t="s">
        <v>221</v>
      </c>
      <c r="B179" s="7" t="s">
        <v>476</v>
      </c>
      <c r="C179" s="21">
        <v>34059689021</v>
      </c>
      <c r="D179" s="21">
        <v>0</v>
      </c>
      <c r="E179" s="21">
        <f t="shared" si="8"/>
        <v>34059689021</v>
      </c>
      <c r="F179" s="22">
        <f t="shared" si="9"/>
        <v>2.1688900000000002</v>
      </c>
      <c r="G179" s="21">
        <v>73871787</v>
      </c>
      <c r="H179" s="23">
        <v>28374.03</v>
      </c>
      <c r="I179" s="21">
        <f t="shared" si="10"/>
        <v>1200382</v>
      </c>
      <c r="J179" s="21">
        <f t="shared" si="11"/>
        <v>2603</v>
      </c>
      <c r="K179" s="21"/>
      <c r="L179" s="33"/>
      <c r="M179" s="34"/>
      <c r="N179" s="33"/>
      <c r="O179" s="35"/>
    </row>
    <row r="180" spans="1:15" ht="16.8">
      <c r="A180" s="7" t="s">
        <v>216</v>
      </c>
      <c r="B180" s="7" t="s">
        <v>471</v>
      </c>
      <c r="C180" s="21">
        <v>130334342</v>
      </c>
      <c r="D180" s="21">
        <v>15862060</v>
      </c>
      <c r="E180" s="21">
        <f t="shared" si="8"/>
        <v>146196402</v>
      </c>
      <c r="F180" s="22">
        <f t="shared" si="9"/>
        <v>2.6207600000000002</v>
      </c>
      <c r="G180" s="21">
        <v>383145</v>
      </c>
      <c r="H180" s="23">
        <v>230.91</v>
      </c>
      <c r="I180" s="21">
        <f t="shared" si="10"/>
        <v>633132</v>
      </c>
      <c r="J180" s="21">
        <f t="shared" si="11"/>
        <v>1659</v>
      </c>
      <c r="K180" s="21"/>
      <c r="L180" s="33"/>
      <c r="M180" s="34"/>
      <c r="N180" s="33"/>
      <c r="O180" s="35"/>
    </row>
    <row r="181" spans="1:15" ht="16.8">
      <c r="A181" s="7" t="s">
        <v>222</v>
      </c>
      <c r="B181" s="7" t="s">
        <v>477</v>
      </c>
      <c r="C181" s="21">
        <v>4697495195</v>
      </c>
      <c r="D181" s="21">
        <v>3012</v>
      </c>
      <c r="E181" s="21">
        <f t="shared" si="8"/>
        <v>4697498207</v>
      </c>
      <c r="F181" s="22">
        <f t="shared" si="9"/>
        <v>2.5658300000000001</v>
      </c>
      <c r="G181" s="21">
        <v>12053000</v>
      </c>
      <c r="H181" s="23">
        <v>5612.52</v>
      </c>
      <c r="I181" s="21">
        <f t="shared" si="10"/>
        <v>836968</v>
      </c>
      <c r="J181" s="21">
        <f t="shared" si="11"/>
        <v>2148</v>
      </c>
      <c r="K181" s="21"/>
      <c r="L181" s="33"/>
      <c r="M181" s="34"/>
      <c r="N181" s="33"/>
      <c r="O181" s="35"/>
    </row>
    <row r="182" spans="1:15" ht="16.8">
      <c r="A182" s="7" t="s">
        <v>223</v>
      </c>
      <c r="B182" s="7" t="s">
        <v>478</v>
      </c>
      <c r="C182" s="21">
        <v>10451666040</v>
      </c>
      <c r="D182" s="21">
        <v>1124646</v>
      </c>
      <c r="E182" s="21">
        <f t="shared" si="8"/>
        <v>10452790686</v>
      </c>
      <c r="F182" s="22">
        <f t="shared" si="9"/>
        <v>2.6787100000000001</v>
      </c>
      <c r="G182" s="21">
        <v>28000000</v>
      </c>
      <c r="H182" s="23">
        <v>9573.2099999999991</v>
      </c>
      <c r="I182" s="21">
        <f t="shared" si="10"/>
        <v>1091879</v>
      </c>
      <c r="J182" s="21">
        <f t="shared" si="11"/>
        <v>2925</v>
      </c>
      <c r="K182" s="21"/>
      <c r="L182" s="33"/>
      <c r="M182" s="34"/>
      <c r="N182" s="33"/>
      <c r="O182" s="35"/>
    </row>
    <row r="183" spans="1:15" ht="16.8">
      <c r="A183" s="7" t="s">
        <v>224</v>
      </c>
      <c r="B183" s="7" t="s">
        <v>479</v>
      </c>
      <c r="C183" s="21">
        <v>2510311835</v>
      </c>
      <c r="D183" s="21">
        <v>277059</v>
      </c>
      <c r="E183" s="21">
        <f t="shared" si="8"/>
        <v>2510588894</v>
      </c>
      <c r="F183" s="22">
        <f t="shared" si="9"/>
        <v>2.3898799999999998</v>
      </c>
      <c r="G183" s="21">
        <v>6000000</v>
      </c>
      <c r="H183" s="23">
        <v>2063.88</v>
      </c>
      <c r="I183" s="21">
        <f t="shared" si="10"/>
        <v>1216441</v>
      </c>
      <c r="J183" s="21">
        <f t="shared" si="11"/>
        <v>2907</v>
      </c>
      <c r="K183" s="21"/>
      <c r="L183" s="33"/>
      <c r="M183" s="34"/>
      <c r="N183" s="33"/>
      <c r="O183" s="35"/>
    </row>
    <row r="184" spans="1:15" ht="16.8">
      <c r="A184" s="7" t="s">
        <v>225</v>
      </c>
      <c r="B184" s="7" t="s">
        <v>480</v>
      </c>
      <c r="C184" s="21">
        <v>2092546662</v>
      </c>
      <c r="D184" s="21">
        <v>5318841</v>
      </c>
      <c r="E184" s="21">
        <f t="shared" si="8"/>
        <v>2097865503</v>
      </c>
      <c r="F184" s="22">
        <f t="shared" si="9"/>
        <v>1.85903</v>
      </c>
      <c r="G184" s="21">
        <v>3900000</v>
      </c>
      <c r="H184" s="23">
        <v>2691.21</v>
      </c>
      <c r="I184" s="21">
        <f t="shared" si="10"/>
        <v>779525</v>
      </c>
      <c r="J184" s="21">
        <f t="shared" si="11"/>
        <v>1449</v>
      </c>
      <c r="K184" s="21"/>
      <c r="L184" s="33"/>
      <c r="M184" s="34"/>
      <c r="N184" s="33"/>
      <c r="O184" s="35"/>
    </row>
    <row r="185" spans="1:15" ht="16.8">
      <c r="A185" s="7" t="s">
        <v>217</v>
      </c>
      <c r="B185" s="7" t="s">
        <v>472</v>
      </c>
      <c r="C185" s="21">
        <v>8106920881</v>
      </c>
      <c r="D185" s="21">
        <v>10120</v>
      </c>
      <c r="E185" s="21">
        <f t="shared" si="8"/>
        <v>8106931001</v>
      </c>
      <c r="F185" s="22">
        <f t="shared" si="9"/>
        <v>2.5247199999999999</v>
      </c>
      <c r="G185" s="21">
        <v>20467699</v>
      </c>
      <c r="H185" s="23">
        <v>12557.18</v>
      </c>
      <c r="I185" s="21">
        <f t="shared" si="10"/>
        <v>645601</v>
      </c>
      <c r="J185" s="21">
        <f t="shared" si="11"/>
        <v>1630</v>
      </c>
      <c r="K185" s="21"/>
      <c r="L185" s="33"/>
      <c r="M185" s="34"/>
      <c r="N185" s="33"/>
      <c r="O185" s="35"/>
    </row>
    <row r="186" spans="1:15" ht="16.8">
      <c r="A186" s="7" t="s">
        <v>218</v>
      </c>
      <c r="B186" s="7" t="s">
        <v>473</v>
      </c>
      <c r="C186" s="21">
        <v>16752941797</v>
      </c>
      <c r="D186" s="21">
        <v>8742607</v>
      </c>
      <c r="E186" s="21">
        <f t="shared" si="8"/>
        <v>16761684404</v>
      </c>
      <c r="F186" s="22">
        <f t="shared" si="9"/>
        <v>1.4998499999999999</v>
      </c>
      <c r="G186" s="21">
        <v>25140000</v>
      </c>
      <c r="H186" s="23">
        <v>9239.0499999999993</v>
      </c>
      <c r="I186" s="21">
        <f t="shared" si="10"/>
        <v>1814222</v>
      </c>
      <c r="J186" s="21">
        <f t="shared" si="11"/>
        <v>2721</v>
      </c>
      <c r="K186" s="21"/>
      <c r="L186" s="33"/>
      <c r="M186" s="34"/>
      <c r="N186" s="33"/>
      <c r="O186" s="35"/>
    </row>
    <row r="187" spans="1:15" ht="16.8">
      <c r="A187" s="7" t="s">
        <v>226</v>
      </c>
      <c r="B187" s="7" t="s">
        <v>481</v>
      </c>
      <c r="C187" s="21">
        <v>5694994596</v>
      </c>
      <c r="D187" s="21">
        <v>43305</v>
      </c>
      <c r="E187" s="21">
        <f t="shared" si="8"/>
        <v>5695037901</v>
      </c>
      <c r="F187" s="22">
        <f t="shared" si="9"/>
        <v>3.6874199999999999</v>
      </c>
      <c r="G187" s="21">
        <v>21000000</v>
      </c>
      <c r="H187" s="23">
        <v>7729.27</v>
      </c>
      <c r="I187" s="21">
        <f t="shared" si="10"/>
        <v>736814</v>
      </c>
      <c r="J187" s="21">
        <f t="shared" si="11"/>
        <v>2717</v>
      </c>
      <c r="K187" s="21"/>
      <c r="L187" s="33"/>
      <c r="M187" s="34"/>
      <c r="N187" s="33"/>
      <c r="O187" s="35"/>
    </row>
    <row r="188" spans="1:15" ht="16.8">
      <c r="A188" s="7" t="s">
        <v>227</v>
      </c>
      <c r="B188" s="7" t="s">
        <v>482</v>
      </c>
      <c r="C188" s="21">
        <v>15331655128</v>
      </c>
      <c r="D188" s="21">
        <v>7913101</v>
      </c>
      <c r="E188" s="21">
        <f t="shared" si="8"/>
        <v>15339568229</v>
      </c>
      <c r="F188" s="22">
        <f t="shared" si="9"/>
        <v>2.2164899999999998</v>
      </c>
      <c r="G188" s="21">
        <v>34000000</v>
      </c>
      <c r="H188" s="23">
        <v>20385.46</v>
      </c>
      <c r="I188" s="21">
        <f t="shared" si="10"/>
        <v>752476</v>
      </c>
      <c r="J188" s="21">
        <f t="shared" si="11"/>
        <v>1668</v>
      </c>
      <c r="K188" s="21"/>
      <c r="L188" s="33"/>
      <c r="M188" s="34"/>
      <c r="N188" s="33"/>
      <c r="O188" s="35"/>
    </row>
    <row r="189" spans="1:15" ht="16.8">
      <c r="A189" s="7" t="s">
        <v>228</v>
      </c>
      <c r="B189" s="7" t="s">
        <v>483</v>
      </c>
      <c r="C189" s="21">
        <v>1919903824</v>
      </c>
      <c r="D189" s="21">
        <v>53886752</v>
      </c>
      <c r="E189" s="21">
        <f t="shared" si="8"/>
        <v>1973790576</v>
      </c>
      <c r="F189" s="22">
        <f t="shared" si="9"/>
        <v>2.9106399999999999</v>
      </c>
      <c r="G189" s="21">
        <v>5745000</v>
      </c>
      <c r="H189" s="23">
        <v>1944.35</v>
      </c>
      <c r="I189" s="21">
        <f t="shared" si="10"/>
        <v>1015142</v>
      </c>
      <c r="J189" s="21">
        <f t="shared" si="11"/>
        <v>2955</v>
      </c>
      <c r="K189" s="21"/>
      <c r="L189" s="33"/>
      <c r="M189" s="34"/>
      <c r="N189" s="33"/>
      <c r="O189" s="35"/>
    </row>
    <row r="190" spans="1:15" ht="16.8">
      <c r="A190" s="7" t="s">
        <v>229</v>
      </c>
      <c r="B190" s="7" t="s">
        <v>484</v>
      </c>
      <c r="C190" s="21">
        <v>4086271274</v>
      </c>
      <c r="D190" s="21">
        <v>50611478</v>
      </c>
      <c r="E190" s="21">
        <f t="shared" si="8"/>
        <v>4136882752</v>
      </c>
      <c r="F190" s="22">
        <f t="shared" si="9"/>
        <v>2.2359800000000001</v>
      </c>
      <c r="G190" s="21">
        <v>9250000</v>
      </c>
      <c r="H190" s="23">
        <v>3905.23</v>
      </c>
      <c r="I190" s="21">
        <f t="shared" si="10"/>
        <v>1059319</v>
      </c>
      <c r="J190" s="21">
        <f t="shared" si="11"/>
        <v>2369</v>
      </c>
      <c r="K190" s="21"/>
      <c r="L190" s="33"/>
      <c r="M190" s="34"/>
      <c r="N190" s="33"/>
      <c r="O190" s="35"/>
    </row>
    <row r="191" spans="1:15" ht="16.8">
      <c r="A191" s="7" t="s">
        <v>230</v>
      </c>
      <c r="B191" s="7" t="s">
        <v>485</v>
      </c>
      <c r="C191" s="21">
        <v>4812783055</v>
      </c>
      <c r="D191" s="21">
        <v>5620</v>
      </c>
      <c r="E191" s="21">
        <f t="shared" si="8"/>
        <v>4812788675</v>
      </c>
      <c r="F191" s="22">
        <f t="shared" si="9"/>
        <v>2.0362399999999998</v>
      </c>
      <c r="G191" s="21">
        <v>9800000</v>
      </c>
      <c r="H191" s="23">
        <v>3830.46</v>
      </c>
      <c r="I191" s="21">
        <f t="shared" si="10"/>
        <v>1256452</v>
      </c>
      <c r="J191" s="21">
        <f t="shared" si="11"/>
        <v>2558</v>
      </c>
      <c r="K191" s="21"/>
      <c r="L191" s="33"/>
      <c r="M191" s="34"/>
      <c r="N191" s="33"/>
      <c r="O191" s="35"/>
    </row>
    <row r="192" spans="1:15" ht="16.8">
      <c r="A192" s="7" t="s">
        <v>586</v>
      </c>
      <c r="B192" s="7" t="s">
        <v>587</v>
      </c>
      <c r="C192" s="21">
        <v>196914647</v>
      </c>
      <c r="D192" s="21">
        <v>0</v>
      </c>
      <c r="E192" s="21">
        <f t="shared" si="8"/>
        <v>196914647</v>
      </c>
      <c r="F192" s="22">
        <f t="shared" si="9"/>
        <v>0</v>
      </c>
      <c r="G192" s="21">
        <v>0</v>
      </c>
      <c r="H192" s="23">
        <v>7</v>
      </c>
      <c r="I192" s="21">
        <f t="shared" si="10"/>
        <v>28130664</v>
      </c>
      <c r="J192" s="21">
        <f t="shared" si="11"/>
        <v>0</v>
      </c>
      <c r="K192" s="21"/>
      <c r="L192" s="33"/>
      <c r="M192" s="34"/>
      <c r="N192" s="33"/>
      <c r="O192" s="35"/>
    </row>
    <row r="193" spans="1:15" ht="16.8">
      <c r="A193" s="7" t="s">
        <v>232</v>
      </c>
      <c r="B193" s="7" t="s">
        <v>486</v>
      </c>
      <c r="C193" s="21">
        <v>2987154900</v>
      </c>
      <c r="D193" s="21">
        <v>1226985</v>
      </c>
      <c r="E193" s="21">
        <f t="shared" si="8"/>
        <v>2988381885</v>
      </c>
      <c r="F193" s="22">
        <f t="shared" si="9"/>
        <v>0.74455000000000005</v>
      </c>
      <c r="G193" s="21">
        <v>2225000</v>
      </c>
      <c r="H193" s="23">
        <v>790.29</v>
      </c>
      <c r="I193" s="21">
        <f t="shared" si="10"/>
        <v>3781374</v>
      </c>
      <c r="J193" s="21">
        <f t="shared" si="11"/>
        <v>2815</v>
      </c>
      <c r="K193" s="21"/>
      <c r="L193" s="33"/>
      <c r="M193" s="34"/>
      <c r="N193" s="33"/>
      <c r="O193" s="35"/>
    </row>
    <row r="194" spans="1:15" ht="16.8">
      <c r="A194" s="7" t="s">
        <v>234</v>
      </c>
      <c r="B194" s="7" t="s">
        <v>487</v>
      </c>
      <c r="C194" s="21">
        <v>1481614037</v>
      </c>
      <c r="D194" s="21">
        <v>179810</v>
      </c>
      <c r="E194" s="21">
        <f t="shared" si="8"/>
        <v>1481793847</v>
      </c>
      <c r="F194" s="22">
        <f t="shared" si="9"/>
        <v>0.66700000000000004</v>
      </c>
      <c r="G194" s="21">
        <v>988350</v>
      </c>
      <c r="H194" s="23">
        <v>239.7</v>
      </c>
      <c r="I194" s="21">
        <f t="shared" si="10"/>
        <v>6181868</v>
      </c>
      <c r="J194" s="21">
        <f t="shared" si="11"/>
        <v>4123</v>
      </c>
      <c r="K194" s="21"/>
      <c r="L194" s="33"/>
      <c r="M194" s="34"/>
      <c r="N194" s="33"/>
      <c r="O194" s="35"/>
    </row>
    <row r="195" spans="1:15" ht="16.8">
      <c r="A195" s="7" t="s">
        <v>233</v>
      </c>
      <c r="B195" s="7" t="s">
        <v>231</v>
      </c>
      <c r="C195" s="21">
        <v>4115900828</v>
      </c>
      <c r="D195" s="21">
        <v>655716</v>
      </c>
      <c r="E195" s="21">
        <f t="shared" si="8"/>
        <v>4116556544</v>
      </c>
      <c r="F195" s="22">
        <f t="shared" si="9"/>
        <v>0.50151000000000001</v>
      </c>
      <c r="G195" s="21">
        <v>2064477</v>
      </c>
      <c r="H195" s="23">
        <v>791.35</v>
      </c>
      <c r="I195" s="21">
        <f t="shared" si="10"/>
        <v>5201942</v>
      </c>
      <c r="J195" s="21">
        <f t="shared" si="11"/>
        <v>2609</v>
      </c>
      <c r="K195" s="21"/>
      <c r="L195" s="33"/>
      <c r="M195" s="34"/>
      <c r="N195" s="33"/>
      <c r="O195" s="35"/>
    </row>
    <row r="196" spans="1:15" ht="16.8">
      <c r="A196" s="7" t="s">
        <v>239</v>
      </c>
      <c r="B196" s="7" t="s">
        <v>490</v>
      </c>
      <c r="C196" s="21">
        <v>718615879</v>
      </c>
      <c r="D196" s="21">
        <v>64700363</v>
      </c>
      <c r="E196" s="21">
        <f t="shared" ref="E196:E259" si="12">C196+D196</f>
        <v>783316242</v>
      </c>
      <c r="F196" s="22">
        <f t="shared" ref="F196:F259" si="13">ROUND((G196/E196)*1000,5)</f>
        <v>1.6970000000000001</v>
      </c>
      <c r="G196" s="21">
        <v>1329290</v>
      </c>
      <c r="H196" s="23">
        <v>508.94</v>
      </c>
      <c r="I196" s="21">
        <f t="shared" ref="I196:I259" si="14">ROUND(E196/H196,0)</f>
        <v>1539113</v>
      </c>
      <c r="J196" s="21">
        <f t="shared" ref="J196:J259" si="15">ROUND(G196/H196,0)</f>
        <v>2612</v>
      </c>
      <c r="K196" s="21"/>
      <c r="L196" s="33"/>
      <c r="M196" s="34"/>
      <c r="N196" s="33"/>
      <c r="O196" s="35"/>
    </row>
    <row r="197" spans="1:15" ht="16.8">
      <c r="A197" s="7" t="s">
        <v>235</v>
      </c>
      <c r="B197" s="7" t="s">
        <v>572</v>
      </c>
      <c r="C197" s="21">
        <v>4323488309</v>
      </c>
      <c r="D197" s="21">
        <v>3605884</v>
      </c>
      <c r="E197" s="21">
        <f t="shared" si="12"/>
        <v>4327094193</v>
      </c>
      <c r="F197" s="22">
        <f t="shared" si="13"/>
        <v>2.3706399999999999</v>
      </c>
      <c r="G197" s="21">
        <v>10258000</v>
      </c>
      <c r="H197" s="23">
        <v>3516.84</v>
      </c>
      <c r="I197" s="21">
        <f t="shared" si="14"/>
        <v>1230393</v>
      </c>
      <c r="J197" s="21">
        <f t="shared" si="15"/>
        <v>2917</v>
      </c>
      <c r="K197" s="21"/>
      <c r="L197" s="33"/>
      <c r="M197" s="34"/>
      <c r="N197" s="33"/>
      <c r="O197" s="35"/>
    </row>
    <row r="198" spans="1:15" ht="16.8">
      <c r="A198" s="7" t="s">
        <v>236</v>
      </c>
      <c r="B198" s="7" t="s">
        <v>573</v>
      </c>
      <c r="C198" s="21">
        <v>3921409829</v>
      </c>
      <c r="D198" s="21">
        <v>39522799</v>
      </c>
      <c r="E198" s="21">
        <f t="shared" si="12"/>
        <v>3960932628</v>
      </c>
      <c r="F198" s="22">
        <f t="shared" si="13"/>
        <v>3.3083999999999998</v>
      </c>
      <c r="G198" s="21">
        <v>13104354</v>
      </c>
      <c r="H198" s="23">
        <v>4466.1899999999996</v>
      </c>
      <c r="I198" s="21">
        <f t="shared" si="14"/>
        <v>886871</v>
      </c>
      <c r="J198" s="21">
        <f t="shared" si="15"/>
        <v>2934</v>
      </c>
      <c r="K198" s="21"/>
      <c r="L198" s="33"/>
      <c r="M198" s="34"/>
      <c r="N198" s="33"/>
      <c r="O198" s="35"/>
    </row>
    <row r="199" spans="1:15" ht="16.8">
      <c r="A199" s="7" t="s">
        <v>237</v>
      </c>
      <c r="B199" s="7" t="s">
        <v>488</v>
      </c>
      <c r="C199" s="21">
        <v>6969564296</v>
      </c>
      <c r="D199" s="21">
        <v>407780</v>
      </c>
      <c r="E199" s="21">
        <f t="shared" si="12"/>
        <v>6969972076</v>
      </c>
      <c r="F199" s="22">
        <f t="shared" si="13"/>
        <v>0.99939999999999996</v>
      </c>
      <c r="G199" s="21">
        <v>6965794</v>
      </c>
      <c r="H199" s="23">
        <v>2675.55</v>
      </c>
      <c r="I199" s="21">
        <f t="shared" si="14"/>
        <v>2605061</v>
      </c>
      <c r="J199" s="21">
        <f t="shared" si="15"/>
        <v>2603</v>
      </c>
      <c r="K199" s="21"/>
      <c r="L199" s="33"/>
      <c r="M199" s="34"/>
      <c r="N199" s="33"/>
      <c r="O199" s="35"/>
    </row>
    <row r="200" spans="1:15" ht="16.8">
      <c r="A200" s="7" t="s">
        <v>240</v>
      </c>
      <c r="B200" s="7" t="s">
        <v>491</v>
      </c>
      <c r="C200" s="21">
        <v>652520321</v>
      </c>
      <c r="D200" s="21">
        <v>165393</v>
      </c>
      <c r="E200" s="21">
        <f t="shared" si="12"/>
        <v>652685714</v>
      </c>
      <c r="F200" s="22">
        <f t="shared" si="13"/>
        <v>1.3400099999999999</v>
      </c>
      <c r="G200" s="21">
        <v>874605</v>
      </c>
      <c r="H200" s="23">
        <v>602.59</v>
      </c>
      <c r="I200" s="21">
        <f t="shared" si="14"/>
        <v>1083134</v>
      </c>
      <c r="J200" s="21">
        <f t="shared" si="15"/>
        <v>1451</v>
      </c>
      <c r="K200" s="21"/>
      <c r="L200" s="33"/>
      <c r="M200" s="34"/>
      <c r="N200" s="33"/>
      <c r="O200" s="35"/>
    </row>
    <row r="201" spans="1:15" ht="16.8">
      <c r="A201" s="7" t="s">
        <v>238</v>
      </c>
      <c r="B201" s="7" t="s">
        <v>489</v>
      </c>
      <c r="C201" s="21">
        <v>645808282</v>
      </c>
      <c r="D201" s="21">
        <v>3362685</v>
      </c>
      <c r="E201" s="21">
        <f t="shared" si="12"/>
        <v>649170967</v>
      </c>
      <c r="F201" s="22">
        <f t="shared" si="13"/>
        <v>1.6559600000000001</v>
      </c>
      <c r="G201" s="21">
        <v>1075000</v>
      </c>
      <c r="H201" s="23">
        <v>581.88</v>
      </c>
      <c r="I201" s="21">
        <f t="shared" si="14"/>
        <v>1115644</v>
      </c>
      <c r="J201" s="21">
        <f t="shared" si="15"/>
        <v>1847</v>
      </c>
      <c r="K201" s="21"/>
      <c r="L201" s="33"/>
      <c r="M201" s="34"/>
      <c r="N201" s="33"/>
      <c r="O201" s="35"/>
    </row>
    <row r="202" spans="1:15" ht="16.8">
      <c r="A202" s="7" t="s">
        <v>46</v>
      </c>
      <c r="B202" s="7" t="s">
        <v>47</v>
      </c>
      <c r="C202" s="21">
        <v>4945073004</v>
      </c>
      <c r="D202" s="21">
        <v>227461</v>
      </c>
      <c r="E202" s="21">
        <f t="shared" si="12"/>
        <v>4945300465</v>
      </c>
      <c r="F202" s="22">
        <f t="shared" si="13"/>
        <v>2.4027500000000002</v>
      </c>
      <c r="G202" s="21">
        <v>11882329</v>
      </c>
      <c r="H202" s="23">
        <v>6739.52</v>
      </c>
      <c r="I202" s="21">
        <f t="shared" si="14"/>
        <v>733776</v>
      </c>
      <c r="J202" s="21">
        <f t="shared" si="15"/>
        <v>1763</v>
      </c>
      <c r="K202" s="21"/>
      <c r="L202" s="33"/>
      <c r="M202" s="34"/>
      <c r="N202" s="33"/>
      <c r="O202" s="35"/>
    </row>
    <row r="203" spans="1:15" ht="16.8">
      <c r="A203" s="7" t="s">
        <v>242</v>
      </c>
      <c r="B203" s="7" t="s">
        <v>241</v>
      </c>
      <c r="C203" s="21">
        <v>149924053</v>
      </c>
      <c r="D203" s="21">
        <v>14628110</v>
      </c>
      <c r="E203" s="21">
        <f t="shared" si="12"/>
        <v>164552163</v>
      </c>
      <c r="F203" s="22">
        <f t="shared" si="13"/>
        <v>1.3940900000000001</v>
      </c>
      <c r="G203" s="21">
        <v>229400</v>
      </c>
      <c r="H203" s="23">
        <v>91.94</v>
      </c>
      <c r="I203" s="21">
        <f t="shared" si="14"/>
        <v>1789778</v>
      </c>
      <c r="J203" s="21">
        <f t="shared" si="15"/>
        <v>2495</v>
      </c>
      <c r="K203" s="21"/>
      <c r="L203" s="33"/>
      <c r="M203" s="34"/>
      <c r="N203" s="33"/>
      <c r="O203" s="35"/>
    </row>
    <row r="204" spans="1:15" ht="16.8">
      <c r="A204" s="7" t="s">
        <v>244</v>
      </c>
      <c r="B204" s="7" t="s">
        <v>493</v>
      </c>
      <c r="C204" s="21">
        <v>60638381</v>
      </c>
      <c r="D204" s="21">
        <v>89110</v>
      </c>
      <c r="E204" s="21">
        <f t="shared" si="12"/>
        <v>60727491</v>
      </c>
      <c r="F204" s="22">
        <f t="shared" si="13"/>
        <v>2.5523899999999999</v>
      </c>
      <c r="G204" s="21">
        <v>155000</v>
      </c>
      <c r="H204" s="23">
        <v>81.650000000000006</v>
      </c>
      <c r="I204" s="21">
        <f t="shared" si="14"/>
        <v>743754</v>
      </c>
      <c r="J204" s="21">
        <f t="shared" si="15"/>
        <v>1898</v>
      </c>
      <c r="K204" s="21"/>
      <c r="L204" s="33"/>
      <c r="M204" s="34"/>
      <c r="N204" s="33"/>
      <c r="O204" s="35"/>
    </row>
    <row r="205" spans="1:15" ht="16.8">
      <c r="A205" s="7" t="s">
        <v>588</v>
      </c>
      <c r="B205" s="7" t="s">
        <v>589</v>
      </c>
      <c r="C205" s="21">
        <v>68432436</v>
      </c>
      <c r="D205" s="21">
        <v>3031843</v>
      </c>
      <c r="E205" s="21">
        <f t="shared" si="12"/>
        <v>71464279</v>
      </c>
      <c r="F205" s="22">
        <f t="shared" si="13"/>
        <v>0</v>
      </c>
      <c r="G205" s="21">
        <v>0</v>
      </c>
      <c r="H205" s="23">
        <v>51.51</v>
      </c>
      <c r="I205" s="21">
        <f t="shared" si="14"/>
        <v>1387387</v>
      </c>
      <c r="J205" s="21">
        <f t="shared" si="15"/>
        <v>0</v>
      </c>
      <c r="K205" s="21"/>
      <c r="L205" s="33"/>
      <c r="M205" s="34"/>
      <c r="N205" s="33"/>
      <c r="O205" s="35"/>
    </row>
    <row r="206" spans="1:15" ht="16.8">
      <c r="A206" s="7" t="s">
        <v>243</v>
      </c>
      <c r="B206" s="7" t="s">
        <v>492</v>
      </c>
      <c r="C206" s="21">
        <v>993445173</v>
      </c>
      <c r="D206" s="21">
        <v>54190607</v>
      </c>
      <c r="E206" s="21">
        <f t="shared" si="12"/>
        <v>1047635780</v>
      </c>
      <c r="F206" s="22">
        <f t="shared" si="13"/>
        <v>2.0045099999999998</v>
      </c>
      <c r="G206" s="21">
        <v>2100000</v>
      </c>
      <c r="H206" s="23">
        <v>885.73</v>
      </c>
      <c r="I206" s="21">
        <f t="shared" si="14"/>
        <v>1182794</v>
      </c>
      <c r="J206" s="21">
        <f t="shared" si="15"/>
        <v>2371</v>
      </c>
      <c r="K206" s="21"/>
      <c r="L206" s="33"/>
      <c r="M206" s="34"/>
      <c r="N206" s="33"/>
      <c r="O206" s="35"/>
    </row>
    <row r="207" spans="1:15" ht="16.8">
      <c r="A207" s="7" t="s">
        <v>248</v>
      </c>
      <c r="B207" s="7" t="s">
        <v>496</v>
      </c>
      <c r="C207" s="21">
        <v>25009137340</v>
      </c>
      <c r="D207" s="21">
        <v>1689</v>
      </c>
      <c r="E207" s="21">
        <f t="shared" si="12"/>
        <v>25009139029</v>
      </c>
      <c r="F207" s="22">
        <f t="shared" si="13"/>
        <v>1.9544900000000001</v>
      </c>
      <c r="G207" s="21">
        <v>48880000</v>
      </c>
      <c r="H207" s="23">
        <v>20340.93</v>
      </c>
      <c r="I207" s="21">
        <f t="shared" si="14"/>
        <v>1229498</v>
      </c>
      <c r="J207" s="21">
        <f t="shared" si="15"/>
        <v>2403</v>
      </c>
      <c r="K207" s="21"/>
      <c r="L207" s="33"/>
      <c r="M207" s="34"/>
      <c r="N207" s="33"/>
      <c r="O207" s="35"/>
    </row>
    <row r="208" spans="1:15" ht="16.8">
      <c r="A208" s="7" t="s">
        <v>249</v>
      </c>
      <c r="B208" s="7" t="s">
        <v>497</v>
      </c>
      <c r="C208" s="21">
        <v>7630994168</v>
      </c>
      <c r="D208" s="21">
        <v>66541</v>
      </c>
      <c r="E208" s="21">
        <f t="shared" si="12"/>
        <v>7631060709</v>
      </c>
      <c r="F208" s="22">
        <f t="shared" si="13"/>
        <v>1.65476</v>
      </c>
      <c r="G208" s="21">
        <v>12627600</v>
      </c>
      <c r="H208" s="23">
        <v>9196.35</v>
      </c>
      <c r="I208" s="21">
        <f t="shared" si="14"/>
        <v>829792</v>
      </c>
      <c r="J208" s="21">
        <f t="shared" si="15"/>
        <v>1373</v>
      </c>
      <c r="K208" s="21"/>
      <c r="L208" s="33"/>
      <c r="M208" s="34"/>
      <c r="N208" s="33"/>
      <c r="O208" s="35"/>
    </row>
    <row r="209" spans="1:15" ht="16.8">
      <c r="A209" s="7" t="s">
        <v>250</v>
      </c>
      <c r="B209" s="7" t="s">
        <v>498</v>
      </c>
      <c r="C209" s="21">
        <v>22932157154</v>
      </c>
      <c r="D209" s="21">
        <v>0</v>
      </c>
      <c r="E209" s="21">
        <f t="shared" si="12"/>
        <v>22932157154</v>
      </c>
      <c r="F209" s="22">
        <f t="shared" si="13"/>
        <v>1.78806</v>
      </c>
      <c r="G209" s="21">
        <v>41004068</v>
      </c>
      <c r="H209" s="23">
        <v>15749.52</v>
      </c>
      <c r="I209" s="21">
        <f t="shared" si="14"/>
        <v>1456054</v>
      </c>
      <c r="J209" s="21">
        <f t="shared" si="15"/>
        <v>2604</v>
      </c>
      <c r="K209" s="21"/>
      <c r="L209" s="33"/>
      <c r="M209" s="34"/>
      <c r="N209" s="33"/>
      <c r="O209" s="35"/>
    </row>
    <row r="210" spans="1:15" ht="16.8">
      <c r="A210" s="7" t="s">
        <v>251</v>
      </c>
      <c r="B210" s="7" t="s">
        <v>499</v>
      </c>
      <c r="C210" s="21">
        <v>36803392447</v>
      </c>
      <c r="D210" s="21">
        <v>0</v>
      </c>
      <c r="E210" s="21">
        <f t="shared" si="12"/>
        <v>36803392447</v>
      </c>
      <c r="F210" s="22">
        <f t="shared" si="13"/>
        <v>1.47255</v>
      </c>
      <c r="G210" s="21">
        <v>54194690</v>
      </c>
      <c r="H210" s="23">
        <v>20816.09</v>
      </c>
      <c r="I210" s="21">
        <f t="shared" si="14"/>
        <v>1768026</v>
      </c>
      <c r="J210" s="21">
        <f t="shared" si="15"/>
        <v>2603</v>
      </c>
      <c r="K210" s="21"/>
      <c r="L210" s="33"/>
      <c r="M210" s="34"/>
      <c r="N210" s="33"/>
      <c r="O210" s="35"/>
    </row>
    <row r="211" spans="1:15" ht="16.8">
      <c r="A211" s="7" t="s">
        <v>245</v>
      </c>
      <c r="B211" s="7" t="s">
        <v>494</v>
      </c>
      <c r="C211" s="21">
        <v>5536485292</v>
      </c>
      <c r="D211" s="21">
        <v>9260789</v>
      </c>
      <c r="E211" s="21">
        <f t="shared" si="12"/>
        <v>5545746081</v>
      </c>
      <c r="F211" s="22">
        <f t="shared" si="13"/>
        <v>1.61385</v>
      </c>
      <c r="G211" s="21">
        <v>8950000</v>
      </c>
      <c r="H211" s="23">
        <v>5662.04</v>
      </c>
      <c r="I211" s="21">
        <f t="shared" si="14"/>
        <v>979461</v>
      </c>
      <c r="J211" s="21">
        <f t="shared" si="15"/>
        <v>1581</v>
      </c>
      <c r="K211" s="21"/>
      <c r="L211" s="33"/>
      <c r="M211" s="34"/>
      <c r="N211" s="33"/>
      <c r="O211" s="35"/>
    </row>
    <row r="212" spans="1:15" ht="16.8">
      <c r="A212" s="7" t="s">
        <v>252</v>
      </c>
      <c r="B212" s="7" t="s">
        <v>500</v>
      </c>
      <c r="C212" s="21">
        <v>10113523043</v>
      </c>
      <c r="D212" s="21">
        <v>502863</v>
      </c>
      <c r="E212" s="21">
        <f t="shared" si="12"/>
        <v>10114025906</v>
      </c>
      <c r="F212" s="22">
        <f t="shared" si="13"/>
        <v>2.62012</v>
      </c>
      <c r="G212" s="21">
        <v>26500000</v>
      </c>
      <c r="H212" s="23">
        <v>10346.469999999999</v>
      </c>
      <c r="I212" s="21">
        <f t="shared" si="14"/>
        <v>977534</v>
      </c>
      <c r="J212" s="21">
        <f t="shared" si="15"/>
        <v>2561</v>
      </c>
      <c r="K212" s="21"/>
      <c r="L212" s="33"/>
      <c r="M212" s="34"/>
      <c r="N212" s="33"/>
      <c r="O212" s="35"/>
    </row>
    <row r="213" spans="1:15" ht="16.8">
      <c r="A213" s="7" t="s">
        <v>253</v>
      </c>
      <c r="B213" s="7" t="s">
        <v>501</v>
      </c>
      <c r="C213" s="21">
        <v>131463329</v>
      </c>
      <c r="D213" s="21">
        <v>10332854</v>
      </c>
      <c r="E213" s="21">
        <f t="shared" si="12"/>
        <v>141796183</v>
      </c>
      <c r="F213" s="22">
        <f t="shared" si="13"/>
        <v>0.68003000000000002</v>
      </c>
      <c r="G213" s="21">
        <v>96426</v>
      </c>
      <c r="H213" s="23">
        <v>37.14</v>
      </c>
      <c r="I213" s="21">
        <f t="shared" si="14"/>
        <v>3817883</v>
      </c>
      <c r="J213" s="21">
        <f t="shared" si="15"/>
        <v>2596</v>
      </c>
      <c r="K213" s="21"/>
      <c r="L213" s="33"/>
      <c r="M213" s="34"/>
      <c r="N213" s="33"/>
      <c r="O213" s="35"/>
    </row>
    <row r="214" spans="1:15" ht="16.8">
      <c r="A214" s="7" t="s">
        <v>254</v>
      </c>
      <c r="B214" s="7" t="s">
        <v>502</v>
      </c>
      <c r="C214" s="21">
        <v>7961754262</v>
      </c>
      <c r="D214" s="21">
        <v>2370600</v>
      </c>
      <c r="E214" s="21">
        <f t="shared" si="12"/>
        <v>7964124862</v>
      </c>
      <c r="F214" s="22">
        <f t="shared" si="13"/>
        <v>1.7186999999999999</v>
      </c>
      <c r="G214" s="21">
        <v>13687957</v>
      </c>
      <c r="H214" s="23">
        <v>6515.07</v>
      </c>
      <c r="I214" s="21">
        <f t="shared" si="14"/>
        <v>1222416</v>
      </c>
      <c r="J214" s="21">
        <f t="shared" si="15"/>
        <v>2101</v>
      </c>
      <c r="K214" s="21"/>
      <c r="L214" s="33"/>
      <c r="M214" s="34"/>
      <c r="N214" s="33"/>
      <c r="O214" s="35"/>
    </row>
    <row r="215" spans="1:15" ht="16.8">
      <c r="A215" s="7" t="s">
        <v>255</v>
      </c>
      <c r="B215" s="7" t="s">
        <v>61</v>
      </c>
      <c r="C215" s="21">
        <v>11203763934</v>
      </c>
      <c r="D215" s="21">
        <v>3309840</v>
      </c>
      <c r="E215" s="21">
        <f t="shared" si="12"/>
        <v>11207073774</v>
      </c>
      <c r="F215" s="22">
        <f t="shared" si="13"/>
        <v>1.50518</v>
      </c>
      <c r="G215" s="21">
        <v>16868639</v>
      </c>
      <c r="H215" s="23">
        <v>9748.0300000000007</v>
      </c>
      <c r="I215" s="21">
        <f t="shared" si="14"/>
        <v>1149676</v>
      </c>
      <c r="J215" s="21">
        <f t="shared" si="15"/>
        <v>1730</v>
      </c>
      <c r="K215" s="21"/>
      <c r="L215" s="33"/>
      <c r="M215" s="34"/>
      <c r="N215" s="33"/>
      <c r="O215" s="35"/>
    </row>
    <row r="216" spans="1:15" ht="16.8">
      <c r="A216" s="7" t="s">
        <v>246</v>
      </c>
      <c r="B216" s="7" t="s">
        <v>495</v>
      </c>
      <c r="C216" s="21">
        <v>3184124753</v>
      </c>
      <c r="D216" s="21">
        <v>99508</v>
      </c>
      <c r="E216" s="21">
        <f t="shared" si="12"/>
        <v>3184224261</v>
      </c>
      <c r="F216" s="22">
        <f t="shared" si="13"/>
        <v>0</v>
      </c>
      <c r="G216" s="21">
        <v>0</v>
      </c>
      <c r="H216" s="23">
        <v>2501</v>
      </c>
      <c r="I216" s="21">
        <f t="shared" si="14"/>
        <v>1273180</v>
      </c>
      <c r="J216" s="21">
        <f t="shared" si="15"/>
        <v>0</v>
      </c>
      <c r="K216" s="21"/>
      <c r="L216" s="33"/>
      <c r="M216" s="34"/>
      <c r="N216" s="33"/>
      <c r="O216" s="35"/>
    </row>
    <row r="217" spans="1:15" ht="16.8">
      <c r="A217" s="7" t="s">
        <v>256</v>
      </c>
      <c r="B217" s="7" t="s">
        <v>503</v>
      </c>
      <c r="C217" s="21">
        <v>1951390015</v>
      </c>
      <c r="D217" s="21">
        <v>21968923</v>
      </c>
      <c r="E217" s="21">
        <f t="shared" si="12"/>
        <v>1973358938</v>
      </c>
      <c r="F217" s="22">
        <f t="shared" si="13"/>
        <v>1.5627</v>
      </c>
      <c r="G217" s="21">
        <v>3083775</v>
      </c>
      <c r="H217" s="23">
        <v>1946</v>
      </c>
      <c r="I217" s="21">
        <f t="shared" si="14"/>
        <v>1014059</v>
      </c>
      <c r="J217" s="21">
        <f t="shared" si="15"/>
        <v>1585</v>
      </c>
      <c r="K217" s="21"/>
      <c r="L217" s="33"/>
      <c r="M217" s="34"/>
      <c r="N217" s="33"/>
      <c r="O217" s="35"/>
    </row>
    <row r="218" spans="1:15" ht="16.8">
      <c r="A218" s="7" t="s">
        <v>48</v>
      </c>
      <c r="B218" s="7" t="s">
        <v>49</v>
      </c>
      <c r="C218" s="21">
        <v>451248313</v>
      </c>
      <c r="D218" s="21">
        <v>38414685</v>
      </c>
      <c r="E218" s="21">
        <f t="shared" si="12"/>
        <v>489662998</v>
      </c>
      <c r="F218" s="22">
        <f t="shared" si="13"/>
        <v>1.0631699999999999</v>
      </c>
      <c r="G218" s="21">
        <v>520596</v>
      </c>
      <c r="H218" s="23">
        <v>415.32</v>
      </c>
      <c r="I218" s="21">
        <f t="shared" si="14"/>
        <v>1179002</v>
      </c>
      <c r="J218" s="21">
        <f t="shared" si="15"/>
        <v>1253</v>
      </c>
      <c r="K218" s="21"/>
      <c r="L218" s="33"/>
      <c r="M218" s="34"/>
      <c r="N218" s="33"/>
      <c r="O218" s="35"/>
    </row>
    <row r="219" spans="1:15" ht="16.8">
      <c r="A219" s="7" t="s">
        <v>257</v>
      </c>
      <c r="B219" s="7" t="s">
        <v>504</v>
      </c>
      <c r="C219" s="21">
        <v>2315791447</v>
      </c>
      <c r="D219" s="21">
        <v>25166151</v>
      </c>
      <c r="E219" s="21">
        <f t="shared" si="12"/>
        <v>2340957598</v>
      </c>
      <c r="F219" s="22">
        <f t="shared" si="13"/>
        <v>1.90066</v>
      </c>
      <c r="G219" s="21">
        <v>4449366</v>
      </c>
      <c r="H219" s="23">
        <v>2055.7600000000002</v>
      </c>
      <c r="I219" s="21">
        <f t="shared" si="14"/>
        <v>1138731</v>
      </c>
      <c r="J219" s="21">
        <f t="shared" si="15"/>
        <v>2164</v>
      </c>
      <c r="K219" s="21"/>
      <c r="L219" s="33"/>
      <c r="M219" s="34"/>
      <c r="N219" s="33"/>
      <c r="O219" s="35"/>
    </row>
    <row r="220" spans="1:15" ht="16.8">
      <c r="A220" s="7" t="s">
        <v>247</v>
      </c>
      <c r="B220" s="7" t="s">
        <v>574</v>
      </c>
      <c r="C220" s="21">
        <v>7855294221</v>
      </c>
      <c r="D220" s="21">
        <v>1643373</v>
      </c>
      <c r="E220" s="21">
        <f t="shared" si="12"/>
        <v>7856937594</v>
      </c>
      <c r="F220" s="22">
        <f t="shared" si="13"/>
        <v>1.56732</v>
      </c>
      <c r="G220" s="21">
        <v>12314373</v>
      </c>
      <c r="H220" s="23">
        <v>4729.93</v>
      </c>
      <c r="I220" s="21">
        <f t="shared" si="14"/>
        <v>1661111</v>
      </c>
      <c r="J220" s="21">
        <f t="shared" si="15"/>
        <v>2604</v>
      </c>
      <c r="K220" s="21"/>
      <c r="L220" s="33"/>
      <c r="M220" s="34"/>
      <c r="N220" s="33"/>
      <c r="O220" s="35"/>
    </row>
    <row r="221" spans="1:15" ht="16.8">
      <c r="A221" s="7" t="s">
        <v>269</v>
      </c>
      <c r="B221" s="7" t="s">
        <v>62</v>
      </c>
      <c r="C221" s="21">
        <v>24728064189</v>
      </c>
      <c r="D221" s="21">
        <v>116551</v>
      </c>
      <c r="E221" s="21">
        <f t="shared" si="12"/>
        <v>24728180740</v>
      </c>
      <c r="F221" s="22">
        <f t="shared" si="13"/>
        <v>1.53671</v>
      </c>
      <c r="G221" s="21">
        <v>38000000</v>
      </c>
      <c r="H221" s="23">
        <v>30012.78</v>
      </c>
      <c r="I221" s="21">
        <f t="shared" si="14"/>
        <v>823922</v>
      </c>
      <c r="J221" s="21">
        <f t="shared" si="15"/>
        <v>1266</v>
      </c>
      <c r="K221" s="21"/>
      <c r="L221" s="33"/>
      <c r="M221" s="34"/>
      <c r="N221" s="33"/>
      <c r="O221" s="35"/>
    </row>
    <row r="222" spans="1:15" ht="16.8">
      <c r="A222" s="7" t="s">
        <v>267</v>
      </c>
      <c r="B222" s="7" t="s">
        <v>513</v>
      </c>
      <c r="C222" s="21">
        <v>123894835</v>
      </c>
      <c r="D222" s="21">
        <v>16808</v>
      </c>
      <c r="E222" s="21">
        <f t="shared" si="12"/>
        <v>123911643</v>
      </c>
      <c r="F222" s="22">
        <f t="shared" si="13"/>
        <v>1.00878</v>
      </c>
      <c r="G222" s="21">
        <v>125000</v>
      </c>
      <c r="H222" s="23">
        <v>107.66</v>
      </c>
      <c r="I222" s="21">
        <f t="shared" si="14"/>
        <v>1150953</v>
      </c>
      <c r="J222" s="21">
        <f t="shared" si="15"/>
        <v>1161</v>
      </c>
      <c r="K222" s="21"/>
      <c r="L222" s="33"/>
      <c r="M222" s="34"/>
      <c r="N222" s="33"/>
      <c r="O222" s="35"/>
    </row>
    <row r="223" spans="1:15" ht="16.8">
      <c r="A223" s="7" t="s">
        <v>262</v>
      </c>
      <c r="B223" s="7" t="s">
        <v>508</v>
      </c>
      <c r="C223" s="21">
        <v>153450968</v>
      </c>
      <c r="D223" s="21">
        <v>42471</v>
      </c>
      <c r="E223" s="21">
        <f t="shared" si="12"/>
        <v>153493439</v>
      </c>
      <c r="F223" s="22">
        <f t="shared" si="13"/>
        <v>1.4007099999999999</v>
      </c>
      <c r="G223" s="21">
        <v>215000</v>
      </c>
      <c r="H223" s="23">
        <v>79.459999999999994</v>
      </c>
      <c r="I223" s="21">
        <f t="shared" si="14"/>
        <v>1931707</v>
      </c>
      <c r="J223" s="21">
        <f t="shared" si="15"/>
        <v>2706</v>
      </c>
      <c r="K223" s="21"/>
      <c r="L223" s="33"/>
      <c r="M223" s="34"/>
      <c r="N223" s="33"/>
      <c r="O223" s="35"/>
    </row>
    <row r="224" spans="1:15" ht="16.8">
      <c r="A224" s="7" t="s">
        <v>266</v>
      </c>
      <c r="B224" s="7" t="s">
        <v>512</v>
      </c>
      <c r="C224" s="21">
        <v>1261169430</v>
      </c>
      <c r="D224" s="21">
        <v>1308619</v>
      </c>
      <c r="E224" s="21">
        <f t="shared" si="12"/>
        <v>1262478049</v>
      </c>
      <c r="F224" s="22">
        <f t="shared" si="13"/>
        <v>1.7742899999999999</v>
      </c>
      <c r="G224" s="21">
        <v>2240000</v>
      </c>
      <c r="H224" s="23">
        <v>1423.85</v>
      </c>
      <c r="I224" s="21">
        <f t="shared" si="14"/>
        <v>886665</v>
      </c>
      <c r="J224" s="21">
        <f t="shared" si="15"/>
        <v>1573</v>
      </c>
      <c r="K224" s="21"/>
      <c r="L224" s="33"/>
      <c r="M224" s="34"/>
      <c r="N224" s="33"/>
      <c r="O224" s="35"/>
    </row>
    <row r="225" spans="1:15" ht="16.8">
      <c r="A225" s="7" t="s">
        <v>265</v>
      </c>
      <c r="B225" s="7" t="s">
        <v>511</v>
      </c>
      <c r="C225" s="21">
        <v>838592573</v>
      </c>
      <c r="D225" s="21">
        <v>620656</v>
      </c>
      <c r="E225" s="21">
        <f t="shared" si="12"/>
        <v>839213229</v>
      </c>
      <c r="F225" s="22">
        <f t="shared" si="13"/>
        <v>1.30786</v>
      </c>
      <c r="G225" s="21">
        <v>1097573</v>
      </c>
      <c r="H225" s="23">
        <v>1821.39</v>
      </c>
      <c r="I225" s="21">
        <f t="shared" si="14"/>
        <v>460754</v>
      </c>
      <c r="J225" s="21">
        <f t="shared" si="15"/>
        <v>603</v>
      </c>
      <c r="K225" s="21"/>
      <c r="L225" s="33"/>
      <c r="M225" s="34"/>
      <c r="N225" s="33"/>
      <c r="O225" s="35"/>
    </row>
    <row r="226" spans="1:15" ht="16.8">
      <c r="A226" s="7" t="s">
        <v>264</v>
      </c>
      <c r="B226" s="7" t="s">
        <v>510</v>
      </c>
      <c r="C226" s="21">
        <v>7512095639</v>
      </c>
      <c r="D226" s="21">
        <v>2079114</v>
      </c>
      <c r="E226" s="21">
        <f t="shared" si="12"/>
        <v>7514174753</v>
      </c>
      <c r="F226" s="22">
        <f t="shared" si="13"/>
        <v>1.3973599999999999</v>
      </c>
      <c r="G226" s="21">
        <v>10500000</v>
      </c>
      <c r="H226" s="23">
        <v>10491.81</v>
      </c>
      <c r="I226" s="21">
        <f t="shared" si="14"/>
        <v>716194</v>
      </c>
      <c r="J226" s="21">
        <f t="shared" si="15"/>
        <v>1001</v>
      </c>
      <c r="K226" s="21"/>
      <c r="L226" s="33"/>
      <c r="M226" s="34"/>
      <c r="N226" s="33"/>
      <c r="O226" s="35"/>
    </row>
    <row r="227" spans="1:15" ht="16.8">
      <c r="A227" s="7" t="s">
        <v>258</v>
      </c>
      <c r="B227" s="7" t="s">
        <v>505</v>
      </c>
      <c r="C227" s="21">
        <v>11183196438</v>
      </c>
      <c r="D227" s="21">
        <v>404641</v>
      </c>
      <c r="E227" s="21">
        <f t="shared" si="12"/>
        <v>11183601079</v>
      </c>
      <c r="F227" s="22">
        <f t="shared" si="13"/>
        <v>2.47376</v>
      </c>
      <c r="G227" s="21">
        <v>27665500</v>
      </c>
      <c r="H227" s="23">
        <v>14171.69</v>
      </c>
      <c r="I227" s="21">
        <f t="shared" si="14"/>
        <v>789151</v>
      </c>
      <c r="J227" s="21">
        <f t="shared" si="15"/>
        <v>1952</v>
      </c>
      <c r="K227" s="21"/>
      <c r="L227" s="33"/>
      <c r="M227" s="34"/>
      <c r="N227" s="33"/>
      <c r="O227" s="35"/>
    </row>
    <row r="228" spans="1:15" ht="16.8">
      <c r="A228" s="7" t="s">
        <v>261</v>
      </c>
      <c r="B228" s="7" t="s">
        <v>507</v>
      </c>
      <c r="C228" s="21">
        <v>801324823</v>
      </c>
      <c r="D228" s="21">
        <v>1454168</v>
      </c>
      <c r="E228" s="21">
        <f t="shared" si="12"/>
        <v>802778991</v>
      </c>
      <c r="F228" s="22">
        <f t="shared" si="13"/>
        <v>1.5032000000000001</v>
      </c>
      <c r="G228" s="21">
        <v>1206738</v>
      </c>
      <c r="H228" s="23">
        <v>908.19</v>
      </c>
      <c r="I228" s="21">
        <f t="shared" si="14"/>
        <v>883933</v>
      </c>
      <c r="J228" s="21">
        <f t="shared" si="15"/>
        <v>1329</v>
      </c>
      <c r="K228" s="21"/>
      <c r="L228" s="33"/>
      <c r="M228" s="34"/>
      <c r="N228" s="33"/>
      <c r="O228" s="35"/>
    </row>
    <row r="229" spans="1:15" ht="16.8">
      <c r="A229" s="7" t="s">
        <v>50</v>
      </c>
      <c r="B229" s="7" t="s">
        <v>51</v>
      </c>
      <c r="C229" s="21">
        <v>4919319756</v>
      </c>
      <c r="D229" s="21">
        <v>540147</v>
      </c>
      <c r="E229" s="21">
        <f t="shared" si="12"/>
        <v>4919859903</v>
      </c>
      <c r="F229" s="22">
        <f t="shared" si="13"/>
        <v>1.4228000000000001</v>
      </c>
      <c r="G229" s="21">
        <v>7000000</v>
      </c>
      <c r="H229" s="23">
        <v>4990.01</v>
      </c>
      <c r="I229" s="21">
        <f t="shared" si="14"/>
        <v>985942</v>
      </c>
      <c r="J229" s="21">
        <f t="shared" si="15"/>
        <v>1403</v>
      </c>
      <c r="K229" s="21"/>
      <c r="L229" s="33"/>
      <c r="M229" s="34"/>
      <c r="N229" s="33"/>
      <c r="O229" s="35"/>
    </row>
    <row r="230" spans="1:15" ht="16.8">
      <c r="A230" s="7" t="s">
        <v>260</v>
      </c>
      <c r="B230" s="7" t="s">
        <v>564</v>
      </c>
      <c r="C230" s="21">
        <v>4114171290</v>
      </c>
      <c r="D230" s="21">
        <v>2119344</v>
      </c>
      <c r="E230" s="21">
        <f t="shared" si="12"/>
        <v>4116290634</v>
      </c>
      <c r="F230" s="22">
        <f t="shared" si="13"/>
        <v>2.41608</v>
      </c>
      <c r="G230" s="21">
        <v>9945273</v>
      </c>
      <c r="H230" s="23">
        <v>3951.74</v>
      </c>
      <c r="I230" s="21">
        <f t="shared" si="14"/>
        <v>1041640</v>
      </c>
      <c r="J230" s="21">
        <f t="shared" si="15"/>
        <v>2517</v>
      </c>
      <c r="K230" s="21"/>
      <c r="L230" s="33"/>
      <c r="M230" s="34"/>
      <c r="N230" s="33"/>
      <c r="O230" s="35"/>
    </row>
    <row r="231" spans="1:15" ht="16.8">
      <c r="A231" s="7" t="s">
        <v>263</v>
      </c>
      <c r="B231" s="7" t="s">
        <v>509</v>
      </c>
      <c r="C231" s="21">
        <v>765426040</v>
      </c>
      <c r="D231" s="21">
        <v>588651</v>
      </c>
      <c r="E231" s="21">
        <f t="shared" si="12"/>
        <v>766014691</v>
      </c>
      <c r="F231" s="22">
        <f t="shared" si="13"/>
        <v>1.85297</v>
      </c>
      <c r="G231" s="21">
        <v>1419402</v>
      </c>
      <c r="H231" s="23">
        <v>545.29999999999995</v>
      </c>
      <c r="I231" s="21">
        <f t="shared" si="14"/>
        <v>1404758</v>
      </c>
      <c r="J231" s="21">
        <f t="shared" si="15"/>
        <v>2603</v>
      </c>
      <c r="K231" s="21"/>
      <c r="L231" s="33"/>
      <c r="M231" s="34"/>
      <c r="N231" s="33"/>
      <c r="O231" s="35"/>
    </row>
    <row r="232" spans="1:15" ht="16.8">
      <c r="A232" s="7" t="s">
        <v>270</v>
      </c>
      <c r="B232" s="7" t="s">
        <v>565</v>
      </c>
      <c r="C232" s="21">
        <v>2634698555</v>
      </c>
      <c r="D232" s="21">
        <v>48176</v>
      </c>
      <c r="E232" s="21">
        <f t="shared" si="12"/>
        <v>2634746731</v>
      </c>
      <c r="F232" s="22">
        <f t="shared" si="13"/>
        <v>2.6382300000000001</v>
      </c>
      <c r="G232" s="21">
        <v>6951077</v>
      </c>
      <c r="H232" s="23">
        <v>3606.66</v>
      </c>
      <c r="I232" s="21">
        <f t="shared" si="14"/>
        <v>730523</v>
      </c>
      <c r="J232" s="21">
        <f t="shared" si="15"/>
        <v>1927</v>
      </c>
      <c r="K232" s="21"/>
      <c r="L232" s="33"/>
      <c r="M232" s="34"/>
      <c r="N232" s="33"/>
      <c r="O232" s="35"/>
    </row>
    <row r="233" spans="1:15" ht="16.8">
      <c r="A233" s="7" t="s">
        <v>259</v>
      </c>
      <c r="B233" s="7" t="s">
        <v>506</v>
      </c>
      <c r="C233" s="21">
        <v>1286027152</v>
      </c>
      <c r="D233" s="21">
        <v>4592346</v>
      </c>
      <c r="E233" s="21">
        <f t="shared" si="12"/>
        <v>1290619498</v>
      </c>
      <c r="F233" s="22">
        <f t="shared" si="13"/>
        <v>1.5496399999999999</v>
      </c>
      <c r="G233" s="21">
        <v>2000000</v>
      </c>
      <c r="H233" s="23">
        <v>2470.59</v>
      </c>
      <c r="I233" s="21">
        <f t="shared" si="14"/>
        <v>522393</v>
      </c>
      <c r="J233" s="21">
        <f t="shared" si="15"/>
        <v>810</v>
      </c>
      <c r="K233" s="21"/>
      <c r="L233" s="33"/>
      <c r="M233" s="34"/>
      <c r="N233" s="33"/>
      <c r="O233" s="35"/>
    </row>
    <row r="234" spans="1:15" ht="16.8">
      <c r="A234" s="7" t="s">
        <v>268</v>
      </c>
      <c r="B234" s="7" t="s">
        <v>514</v>
      </c>
      <c r="C234" s="21">
        <v>1333153127</v>
      </c>
      <c r="D234" s="21">
        <v>4451956</v>
      </c>
      <c r="E234" s="21">
        <f t="shared" si="12"/>
        <v>1337605083</v>
      </c>
      <c r="F234" s="22">
        <f t="shared" si="13"/>
        <v>1.5609200000000001</v>
      </c>
      <c r="G234" s="21">
        <v>2087900</v>
      </c>
      <c r="H234" s="23">
        <v>1445.08</v>
      </c>
      <c r="I234" s="21">
        <f t="shared" si="14"/>
        <v>925627</v>
      </c>
      <c r="J234" s="21">
        <f t="shared" si="15"/>
        <v>1445</v>
      </c>
      <c r="K234" s="21"/>
      <c r="L234" s="33"/>
      <c r="M234" s="34"/>
      <c r="N234" s="33"/>
      <c r="O234" s="35"/>
    </row>
    <row r="235" spans="1:15" ht="16.8">
      <c r="A235" s="7" t="s">
        <v>277</v>
      </c>
      <c r="B235" s="7" t="s">
        <v>519</v>
      </c>
      <c r="C235" s="21">
        <v>26178773</v>
      </c>
      <c r="D235" s="21">
        <v>3391146</v>
      </c>
      <c r="E235" s="21">
        <f t="shared" si="12"/>
        <v>29569919</v>
      </c>
      <c r="F235" s="22">
        <f t="shared" si="13"/>
        <v>2.5111699999999999</v>
      </c>
      <c r="G235" s="21">
        <v>74255</v>
      </c>
      <c r="H235" s="23">
        <v>52.69</v>
      </c>
      <c r="I235" s="21">
        <f t="shared" si="14"/>
        <v>561206</v>
      </c>
      <c r="J235" s="21">
        <f t="shared" si="15"/>
        <v>1409</v>
      </c>
      <c r="K235" s="21"/>
      <c r="L235" s="33"/>
      <c r="M235" s="34"/>
      <c r="N235" s="33"/>
      <c r="O235" s="35"/>
    </row>
    <row r="236" spans="1:15" ht="16.8">
      <c r="A236" s="7" t="s">
        <v>52</v>
      </c>
      <c r="B236" s="7" t="s">
        <v>53</v>
      </c>
      <c r="C236" s="21">
        <v>575893781</v>
      </c>
      <c r="D236" s="21">
        <v>15989309</v>
      </c>
      <c r="E236" s="21">
        <f t="shared" si="12"/>
        <v>591883090</v>
      </c>
      <c r="F236" s="22">
        <f t="shared" si="13"/>
        <v>1.6895199999999999</v>
      </c>
      <c r="G236" s="21">
        <v>1000000</v>
      </c>
      <c r="H236" s="23">
        <v>720.37</v>
      </c>
      <c r="I236" s="21">
        <f t="shared" si="14"/>
        <v>821638</v>
      </c>
      <c r="J236" s="21">
        <f t="shared" si="15"/>
        <v>1388</v>
      </c>
      <c r="K236" s="21"/>
      <c r="L236" s="33"/>
      <c r="M236" s="34"/>
      <c r="N236" s="33"/>
      <c r="O236" s="35"/>
    </row>
    <row r="237" spans="1:15" ht="16.8">
      <c r="A237" s="7" t="s">
        <v>280</v>
      </c>
      <c r="B237" s="7" t="s">
        <v>522</v>
      </c>
      <c r="C237" s="21">
        <v>44214526</v>
      </c>
      <c r="D237" s="21">
        <v>361926</v>
      </c>
      <c r="E237" s="21">
        <f t="shared" si="12"/>
        <v>44576452</v>
      </c>
      <c r="F237" s="22">
        <f t="shared" si="13"/>
        <v>1.1216699999999999</v>
      </c>
      <c r="G237" s="21">
        <v>50000</v>
      </c>
      <c r="H237" s="23">
        <v>440.04</v>
      </c>
      <c r="I237" s="21">
        <f t="shared" si="14"/>
        <v>101301</v>
      </c>
      <c r="J237" s="21">
        <f t="shared" si="15"/>
        <v>114</v>
      </c>
      <c r="K237" s="21"/>
      <c r="L237" s="33"/>
      <c r="M237" s="34"/>
      <c r="N237" s="33"/>
      <c r="O237" s="35"/>
    </row>
    <row r="238" spans="1:15" ht="16.8">
      <c r="A238" s="7" t="s">
        <v>279</v>
      </c>
      <c r="B238" s="7" t="s">
        <v>521</v>
      </c>
      <c r="C238" s="21">
        <v>148759312</v>
      </c>
      <c r="D238" s="21">
        <v>642258</v>
      </c>
      <c r="E238" s="21">
        <f t="shared" si="12"/>
        <v>149401570</v>
      </c>
      <c r="F238" s="22">
        <f t="shared" si="13"/>
        <v>1.01739</v>
      </c>
      <c r="G238" s="21">
        <v>152000</v>
      </c>
      <c r="H238" s="23">
        <v>1005.51</v>
      </c>
      <c r="I238" s="21">
        <f t="shared" si="14"/>
        <v>148583</v>
      </c>
      <c r="J238" s="21">
        <f t="shared" si="15"/>
        <v>151</v>
      </c>
      <c r="K238" s="21"/>
      <c r="L238" s="33"/>
      <c r="M238" s="34"/>
      <c r="N238" s="33"/>
      <c r="O238" s="35"/>
    </row>
    <row r="239" spans="1:15" ht="16.8">
      <c r="A239" s="7" t="s">
        <v>272</v>
      </c>
      <c r="B239" s="7" t="s">
        <v>515</v>
      </c>
      <c r="C239" s="21">
        <v>1214598410</v>
      </c>
      <c r="D239" s="21">
        <v>26467255</v>
      </c>
      <c r="E239" s="21">
        <f t="shared" si="12"/>
        <v>1241065665</v>
      </c>
      <c r="F239" s="22">
        <f t="shared" si="13"/>
        <v>1.35964</v>
      </c>
      <c r="G239" s="21">
        <v>1687402</v>
      </c>
      <c r="H239" s="23">
        <v>1713.99</v>
      </c>
      <c r="I239" s="21">
        <f t="shared" si="14"/>
        <v>724080</v>
      </c>
      <c r="J239" s="21">
        <f t="shared" si="15"/>
        <v>984</v>
      </c>
      <c r="K239" s="21"/>
      <c r="L239" s="33"/>
      <c r="M239" s="34"/>
      <c r="N239" s="33"/>
      <c r="O239" s="35"/>
    </row>
    <row r="240" spans="1:15" ht="16.8">
      <c r="A240" s="7" t="s">
        <v>274</v>
      </c>
      <c r="B240" s="7" t="s">
        <v>516</v>
      </c>
      <c r="C240" s="21">
        <v>437227868</v>
      </c>
      <c r="D240" s="21">
        <v>3390440</v>
      </c>
      <c r="E240" s="21">
        <f t="shared" si="12"/>
        <v>440618308</v>
      </c>
      <c r="F240" s="22">
        <f t="shared" si="13"/>
        <v>0.56738</v>
      </c>
      <c r="G240" s="21">
        <v>250000</v>
      </c>
      <c r="H240" s="23">
        <v>320.01</v>
      </c>
      <c r="I240" s="21">
        <f t="shared" si="14"/>
        <v>1376889</v>
      </c>
      <c r="J240" s="21">
        <f t="shared" si="15"/>
        <v>781</v>
      </c>
      <c r="K240" s="21"/>
      <c r="L240" s="33"/>
      <c r="M240" s="34"/>
      <c r="N240" s="33"/>
      <c r="O240" s="35"/>
    </row>
    <row r="241" spans="1:15" ht="16.8">
      <c r="A241" s="7" t="s">
        <v>278</v>
      </c>
      <c r="B241" s="7" t="s">
        <v>520</v>
      </c>
      <c r="C241" s="21">
        <v>55929966</v>
      </c>
      <c r="D241" s="21">
        <v>3108569</v>
      </c>
      <c r="E241" s="21">
        <f t="shared" si="12"/>
        <v>59038535</v>
      </c>
      <c r="F241" s="22">
        <f t="shared" si="13"/>
        <v>1.57524</v>
      </c>
      <c r="G241" s="21">
        <v>93000</v>
      </c>
      <c r="H241" s="23">
        <v>91.05</v>
      </c>
      <c r="I241" s="21">
        <f t="shared" si="14"/>
        <v>648419</v>
      </c>
      <c r="J241" s="21">
        <f t="shared" si="15"/>
        <v>1021</v>
      </c>
      <c r="K241" s="21"/>
      <c r="L241" s="33"/>
      <c r="M241" s="34"/>
      <c r="N241" s="33"/>
      <c r="O241" s="35"/>
    </row>
    <row r="242" spans="1:15" ht="16.8">
      <c r="A242" s="7" t="s">
        <v>273</v>
      </c>
      <c r="B242" s="7" t="s">
        <v>17</v>
      </c>
      <c r="C242" s="21">
        <v>60351015</v>
      </c>
      <c r="D242" s="21">
        <v>1942312</v>
      </c>
      <c r="E242" s="21">
        <f t="shared" si="12"/>
        <v>62293327</v>
      </c>
      <c r="F242" s="22">
        <f t="shared" si="13"/>
        <v>0.48159000000000002</v>
      </c>
      <c r="G242" s="21">
        <v>30000</v>
      </c>
      <c r="H242" s="23">
        <v>47.23</v>
      </c>
      <c r="I242" s="21">
        <f t="shared" si="14"/>
        <v>1318936</v>
      </c>
      <c r="J242" s="21">
        <f t="shared" si="15"/>
        <v>635</v>
      </c>
      <c r="K242" s="21"/>
      <c r="L242" s="33"/>
      <c r="M242" s="34"/>
      <c r="N242" s="33"/>
      <c r="O242" s="35"/>
    </row>
    <row r="243" spans="1:15" ht="16.8">
      <c r="A243" s="7" t="s">
        <v>271</v>
      </c>
      <c r="B243" s="7" t="s">
        <v>94</v>
      </c>
      <c r="C243" s="21">
        <v>111821953</v>
      </c>
      <c r="D243" s="21">
        <v>7372544</v>
      </c>
      <c r="E243" s="21">
        <f t="shared" si="12"/>
        <v>119194497</v>
      </c>
      <c r="F243" s="22">
        <f t="shared" si="13"/>
        <v>1.4681900000000001</v>
      </c>
      <c r="G243" s="21">
        <v>175000</v>
      </c>
      <c r="H243" s="23">
        <v>94.6</v>
      </c>
      <c r="I243" s="21">
        <f t="shared" si="14"/>
        <v>1259984</v>
      </c>
      <c r="J243" s="21">
        <f t="shared" si="15"/>
        <v>1850</v>
      </c>
      <c r="K243" s="21"/>
      <c r="L243" s="33"/>
      <c r="M243" s="34"/>
      <c r="N243" s="33"/>
      <c r="O243" s="35"/>
    </row>
    <row r="244" spans="1:15" ht="16.8">
      <c r="A244" s="7" t="s">
        <v>275</v>
      </c>
      <c r="B244" s="7" t="s">
        <v>517</v>
      </c>
      <c r="C244" s="21">
        <v>215722680</v>
      </c>
      <c r="D244" s="21">
        <v>9276998</v>
      </c>
      <c r="E244" s="21">
        <f t="shared" si="12"/>
        <v>224999678</v>
      </c>
      <c r="F244" s="22">
        <f t="shared" si="13"/>
        <v>1.27556</v>
      </c>
      <c r="G244" s="21">
        <v>287000</v>
      </c>
      <c r="H244" s="23">
        <v>437.57</v>
      </c>
      <c r="I244" s="21">
        <f t="shared" si="14"/>
        <v>514203</v>
      </c>
      <c r="J244" s="21">
        <f t="shared" si="15"/>
        <v>656</v>
      </c>
      <c r="K244" s="21"/>
      <c r="L244" s="33"/>
      <c r="M244" s="34"/>
      <c r="N244" s="33"/>
      <c r="O244" s="35"/>
    </row>
    <row r="245" spans="1:15" ht="16.8">
      <c r="A245" s="7" t="s">
        <v>276</v>
      </c>
      <c r="B245" s="7" t="s">
        <v>518</v>
      </c>
      <c r="C245" s="21">
        <v>200799949</v>
      </c>
      <c r="D245" s="21">
        <v>18630364</v>
      </c>
      <c r="E245" s="21">
        <f t="shared" si="12"/>
        <v>219430313</v>
      </c>
      <c r="F245" s="22">
        <f t="shared" si="13"/>
        <v>1.7089700000000001</v>
      </c>
      <c r="G245" s="21">
        <v>375000</v>
      </c>
      <c r="H245" s="23">
        <v>210.38</v>
      </c>
      <c r="I245" s="21">
        <f t="shared" si="14"/>
        <v>1043019</v>
      </c>
      <c r="J245" s="21">
        <f t="shared" si="15"/>
        <v>1782</v>
      </c>
      <c r="K245" s="21"/>
      <c r="L245" s="33"/>
      <c r="M245" s="34"/>
      <c r="N245" s="33"/>
      <c r="O245" s="35"/>
    </row>
    <row r="246" spans="1:15" ht="16.8">
      <c r="A246" s="7" t="s">
        <v>54</v>
      </c>
      <c r="B246" s="7" t="s">
        <v>55</v>
      </c>
      <c r="C246" s="21">
        <v>626018744</v>
      </c>
      <c r="D246" s="21">
        <v>10117995</v>
      </c>
      <c r="E246" s="21">
        <f t="shared" si="12"/>
        <v>636136739</v>
      </c>
      <c r="F246" s="22">
        <f t="shared" si="13"/>
        <v>1.43146</v>
      </c>
      <c r="G246" s="21">
        <v>910606</v>
      </c>
      <c r="H246" s="23">
        <v>1019.65</v>
      </c>
      <c r="I246" s="21">
        <f t="shared" si="14"/>
        <v>623878</v>
      </c>
      <c r="J246" s="21">
        <f t="shared" si="15"/>
        <v>893</v>
      </c>
      <c r="K246" s="21"/>
      <c r="L246" s="33"/>
      <c r="M246" s="34"/>
      <c r="N246" s="33"/>
      <c r="O246" s="35"/>
    </row>
    <row r="247" spans="1:15" ht="16.8">
      <c r="A247" s="7" t="s">
        <v>281</v>
      </c>
      <c r="B247" s="7" t="s">
        <v>523</v>
      </c>
      <c r="C247" s="21">
        <v>3858025130</v>
      </c>
      <c r="D247" s="21">
        <v>32556903</v>
      </c>
      <c r="E247" s="21">
        <f t="shared" si="12"/>
        <v>3890582033</v>
      </c>
      <c r="F247" s="22">
        <f t="shared" si="13"/>
        <v>2.57483</v>
      </c>
      <c r="G247" s="21">
        <v>10017576</v>
      </c>
      <c r="H247" s="23">
        <v>5705.5</v>
      </c>
      <c r="I247" s="21">
        <f t="shared" si="14"/>
        <v>681900</v>
      </c>
      <c r="J247" s="21">
        <f t="shared" si="15"/>
        <v>1756</v>
      </c>
      <c r="K247" s="21"/>
      <c r="L247" s="33"/>
      <c r="M247" s="34"/>
      <c r="N247" s="33"/>
      <c r="O247" s="35"/>
    </row>
    <row r="248" spans="1:15" ht="16.8">
      <c r="A248" s="7" t="s">
        <v>282</v>
      </c>
      <c r="B248" s="7" t="s">
        <v>524</v>
      </c>
      <c r="C248" s="21">
        <v>15222427690</v>
      </c>
      <c r="D248" s="21">
        <v>1095206</v>
      </c>
      <c r="E248" s="21">
        <f t="shared" si="12"/>
        <v>15223522896</v>
      </c>
      <c r="F248" s="22">
        <f t="shared" si="13"/>
        <v>2.8327900000000001</v>
      </c>
      <c r="G248" s="21">
        <v>43125000</v>
      </c>
      <c r="H248" s="23">
        <v>15383.25</v>
      </c>
      <c r="I248" s="21">
        <f t="shared" si="14"/>
        <v>989617</v>
      </c>
      <c r="J248" s="21">
        <f t="shared" si="15"/>
        <v>2803</v>
      </c>
      <c r="K248" s="21"/>
      <c r="L248" s="33"/>
      <c r="M248" s="34"/>
      <c r="N248" s="33"/>
      <c r="O248" s="35"/>
    </row>
    <row r="249" spans="1:15" ht="16.8">
      <c r="A249" s="7" t="s">
        <v>283</v>
      </c>
      <c r="B249" s="7" t="s">
        <v>525</v>
      </c>
      <c r="C249" s="21">
        <v>6370470272</v>
      </c>
      <c r="D249" s="21">
        <v>12382037</v>
      </c>
      <c r="E249" s="21">
        <f t="shared" si="12"/>
        <v>6382852309</v>
      </c>
      <c r="F249" s="22">
        <f t="shared" si="13"/>
        <v>2.6242200000000002</v>
      </c>
      <c r="G249" s="21">
        <v>16750000</v>
      </c>
      <c r="H249" s="23">
        <v>6775.33</v>
      </c>
      <c r="I249" s="21">
        <f t="shared" si="14"/>
        <v>942073</v>
      </c>
      <c r="J249" s="21">
        <f t="shared" si="15"/>
        <v>2472</v>
      </c>
      <c r="K249" s="21"/>
      <c r="L249" s="33"/>
      <c r="M249" s="34"/>
      <c r="N249" s="33"/>
      <c r="O249" s="35"/>
    </row>
    <row r="250" spans="1:15" ht="16.8">
      <c r="A250" s="7" t="s">
        <v>284</v>
      </c>
      <c r="B250" s="7" t="s">
        <v>526</v>
      </c>
      <c r="C250" s="21">
        <v>10618845087</v>
      </c>
      <c r="D250" s="21">
        <v>8583495</v>
      </c>
      <c r="E250" s="21">
        <f t="shared" si="12"/>
        <v>10627428582</v>
      </c>
      <c r="F250" s="22">
        <f t="shared" si="13"/>
        <v>2.9075700000000002</v>
      </c>
      <c r="G250" s="21">
        <v>30900000</v>
      </c>
      <c r="H250" s="23">
        <v>9819.27</v>
      </c>
      <c r="I250" s="21">
        <f t="shared" si="14"/>
        <v>1082303</v>
      </c>
      <c r="J250" s="21">
        <f t="shared" si="15"/>
        <v>3147</v>
      </c>
      <c r="K250" s="21"/>
      <c r="L250" s="33"/>
      <c r="M250" s="34"/>
      <c r="N250" s="33"/>
      <c r="O250" s="35"/>
    </row>
    <row r="251" spans="1:15" ht="16.8">
      <c r="A251" s="7" t="s">
        <v>285</v>
      </c>
      <c r="B251" s="7" t="s">
        <v>527</v>
      </c>
      <c r="C251" s="21">
        <v>826624097</v>
      </c>
      <c r="D251" s="21">
        <v>8220436</v>
      </c>
      <c r="E251" s="21">
        <f t="shared" si="12"/>
        <v>834844533</v>
      </c>
      <c r="F251" s="22">
        <f t="shared" si="13"/>
        <v>1.98729</v>
      </c>
      <c r="G251" s="21">
        <v>1659080</v>
      </c>
      <c r="H251" s="23">
        <v>887.07</v>
      </c>
      <c r="I251" s="21">
        <f t="shared" si="14"/>
        <v>941126</v>
      </c>
      <c r="J251" s="21">
        <f t="shared" si="15"/>
        <v>1870</v>
      </c>
      <c r="K251" s="21"/>
      <c r="L251" s="33"/>
      <c r="M251" s="34"/>
      <c r="N251" s="33"/>
      <c r="O251" s="35"/>
    </row>
    <row r="252" spans="1:15" ht="16.8">
      <c r="A252" s="7" t="s">
        <v>286</v>
      </c>
      <c r="B252" s="7" t="s">
        <v>528</v>
      </c>
      <c r="C252" s="21">
        <v>1350601949</v>
      </c>
      <c r="D252" s="21">
        <v>4461475</v>
      </c>
      <c r="E252" s="21">
        <f t="shared" si="12"/>
        <v>1355063424</v>
      </c>
      <c r="F252" s="22">
        <f t="shared" si="13"/>
        <v>1.84493</v>
      </c>
      <c r="G252" s="21">
        <v>2500000</v>
      </c>
      <c r="H252" s="23">
        <v>842.46</v>
      </c>
      <c r="I252" s="21">
        <f t="shared" si="14"/>
        <v>1608460</v>
      </c>
      <c r="J252" s="21">
        <f t="shared" si="15"/>
        <v>2967</v>
      </c>
      <c r="K252" s="21"/>
      <c r="L252" s="33"/>
      <c r="M252" s="34"/>
      <c r="N252" s="33"/>
      <c r="O252" s="35"/>
    </row>
    <row r="253" spans="1:15" ht="16.8">
      <c r="A253" s="7" t="s">
        <v>287</v>
      </c>
      <c r="B253" s="7" t="s">
        <v>529</v>
      </c>
      <c r="C253" s="21">
        <v>1371530620</v>
      </c>
      <c r="D253" s="21">
        <v>17670575</v>
      </c>
      <c r="E253" s="21">
        <f t="shared" si="12"/>
        <v>1389201195</v>
      </c>
      <c r="F253" s="22">
        <f t="shared" si="13"/>
        <v>2.6865999999999999</v>
      </c>
      <c r="G253" s="21">
        <v>3732229</v>
      </c>
      <c r="H253" s="23">
        <v>2181.62</v>
      </c>
      <c r="I253" s="21">
        <f t="shared" si="14"/>
        <v>636775</v>
      </c>
      <c r="J253" s="21">
        <f t="shared" si="15"/>
        <v>1711</v>
      </c>
      <c r="K253" s="21"/>
      <c r="L253" s="33"/>
      <c r="M253" s="34"/>
      <c r="N253" s="33"/>
      <c r="O253" s="35"/>
    </row>
    <row r="254" spans="1:15" ht="16.8">
      <c r="A254" s="7" t="s">
        <v>288</v>
      </c>
      <c r="B254" s="7" t="s">
        <v>530</v>
      </c>
      <c r="C254" s="21">
        <v>1215810776</v>
      </c>
      <c r="D254" s="21">
        <v>16586016</v>
      </c>
      <c r="E254" s="21">
        <f t="shared" si="12"/>
        <v>1232396792</v>
      </c>
      <c r="F254" s="22">
        <f t="shared" si="13"/>
        <v>2.60778</v>
      </c>
      <c r="G254" s="21">
        <v>3213815</v>
      </c>
      <c r="H254" s="23">
        <v>1306.9000000000001</v>
      </c>
      <c r="I254" s="21">
        <f t="shared" si="14"/>
        <v>942992</v>
      </c>
      <c r="J254" s="21">
        <f t="shared" si="15"/>
        <v>2459</v>
      </c>
      <c r="K254" s="21"/>
      <c r="L254" s="33"/>
      <c r="M254" s="34"/>
      <c r="N254" s="33"/>
      <c r="O254" s="35"/>
    </row>
    <row r="255" spans="1:15" ht="16.8">
      <c r="A255" s="7" t="s">
        <v>290</v>
      </c>
      <c r="B255" s="7" t="s">
        <v>289</v>
      </c>
      <c r="C255" s="21">
        <v>468532750</v>
      </c>
      <c r="D255" s="21">
        <v>38471564</v>
      </c>
      <c r="E255" s="21">
        <f t="shared" si="12"/>
        <v>507004314</v>
      </c>
      <c r="F255" s="22">
        <f t="shared" si="13"/>
        <v>1.96645</v>
      </c>
      <c r="G255" s="21">
        <v>997000</v>
      </c>
      <c r="H255" s="23">
        <v>505.21</v>
      </c>
      <c r="I255" s="21">
        <f t="shared" si="14"/>
        <v>1003552</v>
      </c>
      <c r="J255" s="21">
        <f t="shared" si="15"/>
        <v>1973</v>
      </c>
      <c r="K255" s="21"/>
      <c r="L255" s="33"/>
      <c r="M255" s="34"/>
      <c r="N255" s="33"/>
      <c r="O255" s="35"/>
    </row>
    <row r="256" spans="1:15" ht="16.8">
      <c r="A256" s="7" t="s">
        <v>293</v>
      </c>
      <c r="B256" s="7" t="s">
        <v>531</v>
      </c>
      <c r="C256" s="21">
        <v>99258739</v>
      </c>
      <c r="D256" s="21">
        <v>93570</v>
      </c>
      <c r="E256" s="21">
        <f t="shared" si="12"/>
        <v>99352309</v>
      </c>
      <c r="F256" s="22">
        <f t="shared" si="13"/>
        <v>0.73780000000000001</v>
      </c>
      <c r="G256" s="21">
        <v>73302</v>
      </c>
      <c r="H256" s="23">
        <v>28.05</v>
      </c>
      <c r="I256" s="21">
        <f t="shared" si="14"/>
        <v>3541972</v>
      </c>
      <c r="J256" s="21">
        <f t="shared" si="15"/>
        <v>2613</v>
      </c>
      <c r="K256" s="21"/>
      <c r="L256" s="33"/>
      <c r="M256" s="34"/>
      <c r="N256" s="33"/>
      <c r="O256" s="35"/>
    </row>
    <row r="257" spans="1:15" ht="16.8">
      <c r="A257" s="7" t="s">
        <v>292</v>
      </c>
      <c r="B257" s="7" t="s">
        <v>291</v>
      </c>
      <c r="C257" s="21">
        <v>3889249144</v>
      </c>
      <c r="D257" s="21">
        <v>98880</v>
      </c>
      <c r="E257" s="21">
        <f t="shared" si="12"/>
        <v>3889348024</v>
      </c>
      <c r="F257" s="22">
        <f t="shared" si="13"/>
        <v>2.8309099999999998</v>
      </c>
      <c r="G257" s="21">
        <v>11010402</v>
      </c>
      <c r="H257" s="23">
        <v>5668.71</v>
      </c>
      <c r="I257" s="21">
        <f t="shared" si="14"/>
        <v>686108</v>
      </c>
      <c r="J257" s="21">
        <f t="shared" si="15"/>
        <v>1942</v>
      </c>
      <c r="K257" s="21"/>
      <c r="L257" s="33"/>
      <c r="M257" s="34"/>
      <c r="N257" s="33"/>
      <c r="O257" s="35"/>
    </row>
    <row r="258" spans="1:15" ht="16.8">
      <c r="A258" s="7" t="s">
        <v>294</v>
      </c>
      <c r="B258" s="7" t="s">
        <v>532</v>
      </c>
      <c r="C258" s="21">
        <v>1236509607</v>
      </c>
      <c r="D258" s="21">
        <v>0</v>
      </c>
      <c r="E258" s="21">
        <f t="shared" si="12"/>
        <v>1236509607</v>
      </c>
      <c r="F258" s="22">
        <f t="shared" si="13"/>
        <v>2.1026899999999999</v>
      </c>
      <c r="G258" s="21">
        <v>2600000</v>
      </c>
      <c r="H258" s="23">
        <v>1590.29</v>
      </c>
      <c r="I258" s="21">
        <f t="shared" si="14"/>
        <v>777537</v>
      </c>
      <c r="J258" s="21">
        <f t="shared" si="15"/>
        <v>1635</v>
      </c>
      <c r="K258" s="21"/>
      <c r="L258" s="33"/>
      <c r="M258" s="34"/>
      <c r="N258" s="33"/>
      <c r="O258" s="35"/>
    </row>
    <row r="259" spans="1:15" ht="16.8">
      <c r="A259" s="7" t="s">
        <v>298</v>
      </c>
      <c r="B259" s="7" t="s">
        <v>535</v>
      </c>
      <c r="C259" s="21">
        <v>264197359</v>
      </c>
      <c r="D259" s="21">
        <v>0</v>
      </c>
      <c r="E259" s="21">
        <f t="shared" si="12"/>
        <v>264197359</v>
      </c>
      <c r="F259" s="22">
        <f t="shared" si="13"/>
        <v>2.1660900000000001</v>
      </c>
      <c r="G259" s="21">
        <v>572275</v>
      </c>
      <c r="H259" s="23">
        <v>220</v>
      </c>
      <c r="I259" s="21">
        <f t="shared" si="14"/>
        <v>1200897</v>
      </c>
      <c r="J259" s="21">
        <f t="shared" si="15"/>
        <v>2601</v>
      </c>
      <c r="K259" s="21"/>
      <c r="L259" s="33"/>
      <c r="M259" s="34"/>
      <c r="N259" s="33"/>
      <c r="O259" s="35"/>
    </row>
    <row r="260" spans="1:15" ht="16.8">
      <c r="A260" s="7" t="s">
        <v>295</v>
      </c>
      <c r="B260" s="7" t="s">
        <v>94</v>
      </c>
      <c r="C260" s="21">
        <v>883715283</v>
      </c>
      <c r="D260" s="21">
        <v>0</v>
      </c>
      <c r="E260" s="21">
        <f t="shared" ref="E260:E297" si="16">C260+D260</f>
        <v>883715283</v>
      </c>
      <c r="F260" s="22">
        <f t="shared" ref="F260:F297" si="17">ROUND((G260/E260)*1000,5)</f>
        <v>2.82897</v>
      </c>
      <c r="G260" s="21">
        <v>2500000</v>
      </c>
      <c r="H260" s="23">
        <v>753.39</v>
      </c>
      <c r="I260" s="21">
        <f t="shared" ref="I260:I297" si="18">ROUND(E260/H260,0)</f>
        <v>1172985</v>
      </c>
      <c r="J260" s="21">
        <f t="shared" ref="J260:J297" si="19">ROUND(G260/H260,0)</f>
        <v>3318</v>
      </c>
      <c r="K260" s="21"/>
      <c r="L260" s="33"/>
      <c r="M260" s="34"/>
      <c r="N260" s="33"/>
      <c r="O260" s="35"/>
    </row>
    <row r="261" spans="1:15" ht="16.8">
      <c r="A261" s="7" t="s">
        <v>296</v>
      </c>
      <c r="B261" s="7" t="s">
        <v>533</v>
      </c>
      <c r="C261" s="21">
        <v>180919933</v>
      </c>
      <c r="D261" s="21">
        <v>94515</v>
      </c>
      <c r="E261" s="21">
        <f t="shared" si="16"/>
        <v>181014448</v>
      </c>
      <c r="F261" s="22">
        <f t="shared" si="17"/>
        <v>2.7085599999999999</v>
      </c>
      <c r="G261" s="21">
        <v>490289</v>
      </c>
      <c r="H261" s="23">
        <v>264.60000000000002</v>
      </c>
      <c r="I261" s="21">
        <f t="shared" si="18"/>
        <v>684106</v>
      </c>
      <c r="J261" s="21">
        <f t="shared" si="19"/>
        <v>1853</v>
      </c>
      <c r="K261" s="21"/>
      <c r="L261" s="33"/>
      <c r="M261" s="34"/>
      <c r="N261" s="33"/>
      <c r="O261" s="35"/>
    </row>
    <row r="262" spans="1:15" ht="16.8">
      <c r="A262" s="7" t="s">
        <v>297</v>
      </c>
      <c r="B262" s="7" t="s">
        <v>534</v>
      </c>
      <c r="C262" s="21">
        <v>411242649</v>
      </c>
      <c r="D262" s="21">
        <v>0</v>
      </c>
      <c r="E262" s="21">
        <f t="shared" si="16"/>
        <v>411242649</v>
      </c>
      <c r="F262" s="22">
        <f t="shared" si="17"/>
        <v>1.54559</v>
      </c>
      <c r="G262" s="21">
        <v>635612</v>
      </c>
      <c r="H262" s="23">
        <v>242.73</v>
      </c>
      <c r="I262" s="21">
        <f t="shared" si="18"/>
        <v>1694239</v>
      </c>
      <c r="J262" s="21">
        <f t="shared" si="19"/>
        <v>2619</v>
      </c>
      <c r="K262" s="21"/>
      <c r="L262" s="33"/>
      <c r="M262" s="34"/>
      <c r="N262" s="33"/>
      <c r="O262" s="35"/>
    </row>
    <row r="263" spans="1:15" ht="16.8">
      <c r="A263" s="7" t="s">
        <v>299</v>
      </c>
      <c r="B263" s="7" t="s">
        <v>536</v>
      </c>
      <c r="C263" s="21">
        <v>18920935814</v>
      </c>
      <c r="D263" s="21">
        <v>3268316</v>
      </c>
      <c r="E263" s="21">
        <f t="shared" si="16"/>
        <v>18924204130</v>
      </c>
      <c r="F263" s="22">
        <f t="shared" si="17"/>
        <v>1.63811</v>
      </c>
      <c r="G263" s="21">
        <v>31000000</v>
      </c>
      <c r="H263" s="23">
        <v>11568.36</v>
      </c>
      <c r="I263" s="21">
        <f t="shared" si="18"/>
        <v>1635859</v>
      </c>
      <c r="J263" s="21">
        <f t="shared" si="19"/>
        <v>2680</v>
      </c>
      <c r="K263" s="21"/>
      <c r="L263" s="33"/>
      <c r="M263" s="34"/>
      <c r="N263" s="33"/>
      <c r="O263" s="35"/>
    </row>
    <row r="264" spans="1:15" ht="16.8">
      <c r="A264" s="7" t="s">
        <v>300</v>
      </c>
      <c r="B264" s="7" t="s">
        <v>537</v>
      </c>
      <c r="C264" s="21">
        <v>5736321748</v>
      </c>
      <c r="D264" s="21">
        <v>549212</v>
      </c>
      <c r="E264" s="21">
        <f t="shared" si="16"/>
        <v>5736870960</v>
      </c>
      <c r="F264" s="22">
        <f t="shared" si="17"/>
        <v>1.44208</v>
      </c>
      <c r="G264" s="21">
        <v>8273000</v>
      </c>
      <c r="H264" s="23">
        <v>5076.78</v>
      </c>
      <c r="I264" s="21">
        <f t="shared" si="18"/>
        <v>1130022</v>
      </c>
      <c r="J264" s="21">
        <f t="shared" si="19"/>
        <v>1630</v>
      </c>
      <c r="K264" s="21"/>
      <c r="L264" s="33"/>
      <c r="M264" s="34"/>
      <c r="N264" s="33"/>
      <c r="O264" s="35"/>
    </row>
    <row r="265" spans="1:15" ht="16.8">
      <c r="A265" s="7" t="s">
        <v>301</v>
      </c>
      <c r="B265" s="7" t="s">
        <v>538</v>
      </c>
      <c r="C265" s="21">
        <v>5028425813</v>
      </c>
      <c r="D265" s="21">
        <v>235904</v>
      </c>
      <c r="E265" s="21">
        <f t="shared" si="16"/>
        <v>5028661717</v>
      </c>
      <c r="F265" s="22">
        <f t="shared" si="17"/>
        <v>1.15004</v>
      </c>
      <c r="G265" s="21">
        <v>5783172</v>
      </c>
      <c r="H265" s="23">
        <v>2218.79</v>
      </c>
      <c r="I265" s="21">
        <f t="shared" si="18"/>
        <v>2266398</v>
      </c>
      <c r="J265" s="21">
        <f t="shared" si="19"/>
        <v>2606</v>
      </c>
      <c r="K265" s="21"/>
      <c r="L265" s="33"/>
      <c r="M265" s="34"/>
      <c r="N265" s="33"/>
      <c r="O265" s="35"/>
    </row>
    <row r="266" spans="1:15" ht="16.8">
      <c r="A266" s="7" t="s">
        <v>302</v>
      </c>
      <c r="B266" s="7" t="s">
        <v>539</v>
      </c>
      <c r="C266" s="21">
        <v>3162376848</v>
      </c>
      <c r="D266" s="21">
        <v>162132</v>
      </c>
      <c r="E266" s="21">
        <f t="shared" si="16"/>
        <v>3162538980</v>
      </c>
      <c r="F266" s="22">
        <f t="shared" si="17"/>
        <v>2.1185499999999999</v>
      </c>
      <c r="G266" s="21">
        <v>6700000</v>
      </c>
      <c r="H266" s="23">
        <v>3464.95</v>
      </c>
      <c r="I266" s="21">
        <f t="shared" si="18"/>
        <v>912723</v>
      </c>
      <c r="J266" s="21">
        <f t="shared" si="19"/>
        <v>1934</v>
      </c>
      <c r="K266" s="21"/>
      <c r="L266" s="33"/>
      <c r="M266" s="34"/>
      <c r="N266" s="33"/>
      <c r="O266" s="35"/>
    </row>
    <row r="267" spans="1:15" ht="16.8">
      <c r="A267" s="7" t="s">
        <v>303</v>
      </c>
      <c r="B267" s="7" t="s">
        <v>540</v>
      </c>
      <c r="C267" s="21">
        <v>1595979625</v>
      </c>
      <c r="D267" s="21">
        <v>97137</v>
      </c>
      <c r="E267" s="21">
        <f t="shared" si="16"/>
        <v>1596076762</v>
      </c>
      <c r="F267" s="22">
        <f t="shared" si="17"/>
        <v>2.52338</v>
      </c>
      <c r="G267" s="21">
        <v>4027516</v>
      </c>
      <c r="H267" s="23">
        <v>1785.13</v>
      </c>
      <c r="I267" s="21">
        <f t="shared" si="18"/>
        <v>894096</v>
      </c>
      <c r="J267" s="21">
        <f t="shared" si="19"/>
        <v>2256</v>
      </c>
      <c r="K267" s="21"/>
      <c r="L267" s="33"/>
      <c r="M267" s="34"/>
      <c r="N267" s="33"/>
      <c r="O267" s="35"/>
    </row>
    <row r="268" spans="1:15" ht="16.8">
      <c r="A268" s="7" t="s">
        <v>304</v>
      </c>
      <c r="B268" s="7" t="s">
        <v>541</v>
      </c>
      <c r="C268" s="21">
        <v>1246104643</v>
      </c>
      <c r="D268" s="21">
        <v>3187016</v>
      </c>
      <c r="E268" s="21">
        <f t="shared" si="16"/>
        <v>1249291659</v>
      </c>
      <c r="F268" s="22">
        <f t="shared" si="17"/>
        <v>2.0011299999999999</v>
      </c>
      <c r="G268" s="21">
        <v>2500000</v>
      </c>
      <c r="H268" s="23">
        <v>1890.51</v>
      </c>
      <c r="I268" s="21">
        <f t="shared" si="18"/>
        <v>660823</v>
      </c>
      <c r="J268" s="21">
        <f t="shared" si="19"/>
        <v>1322</v>
      </c>
      <c r="K268" s="21"/>
      <c r="L268" s="33"/>
      <c r="M268" s="34"/>
      <c r="N268" s="33"/>
      <c r="O268" s="35"/>
    </row>
    <row r="269" spans="1:15" ht="16.8">
      <c r="A269" s="7" t="s">
        <v>305</v>
      </c>
      <c r="B269" s="7" t="s">
        <v>542</v>
      </c>
      <c r="C269" s="21">
        <v>2108822852</v>
      </c>
      <c r="D269" s="21">
        <v>40393099</v>
      </c>
      <c r="E269" s="21">
        <f t="shared" si="16"/>
        <v>2149215951</v>
      </c>
      <c r="F269" s="22">
        <f t="shared" si="17"/>
        <v>2.3264300000000002</v>
      </c>
      <c r="G269" s="21">
        <v>5000000</v>
      </c>
      <c r="H269" s="23">
        <v>1787.06</v>
      </c>
      <c r="I269" s="21">
        <f t="shared" si="18"/>
        <v>1202655</v>
      </c>
      <c r="J269" s="21">
        <f t="shared" si="19"/>
        <v>2798</v>
      </c>
      <c r="K269" s="21"/>
      <c r="L269" s="33"/>
      <c r="M269" s="34"/>
      <c r="N269" s="33"/>
      <c r="O269" s="35"/>
    </row>
    <row r="270" spans="1:15" ht="16.8">
      <c r="A270" s="7" t="s">
        <v>307</v>
      </c>
      <c r="B270" s="7" t="s">
        <v>575</v>
      </c>
      <c r="C270" s="21">
        <v>236516250</v>
      </c>
      <c r="D270" s="21">
        <v>0</v>
      </c>
      <c r="E270" s="21">
        <f t="shared" si="16"/>
        <v>236516250</v>
      </c>
      <c r="F270" s="22">
        <f t="shared" si="17"/>
        <v>0.87082000000000004</v>
      </c>
      <c r="G270" s="21">
        <v>205963</v>
      </c>
      <c r="H270" s="23">
        <v>79.88</v>
      </c>
      <c r="I270" s="21">
        <f t="shared" si="18"/>
        <v>2960894</v>
      </c>
      <c r="J270" s="21">
        <f t="shared" si="19"/>
        <v>2578</v>
      </c>
      <c r="K270" s="21"/>
      <c r="L270" s="33"/>
      <c r="M270" s="34"/>
      <c r="N270" s="33"/>
      <c r="O270" s="35"/>
    </row>
    <row r="271" spans="1:15" ht="16.8">
      <c r="A271" s="7" t="s">
        <v>316</v>
      </c>
      <c r="B271" s="7" t="s">
        <v>550</v>
      </c>
      <c r="C271" s="21">
        <v>48846777</v>
      </c>
      <c r="D271" s="21">
        <v>0</v>
      </c>
      <c r="E271" s="21">
        <f t="shared" si="16"/>
        <v>48846777</v>
      </c>
      <c r="F271" s="22">
        <f t="shared" si="17"/>
        <v>1.8425</v>
      </c>
      <c r="G271" s="21">
        <v>90000</v>
      </c>
      <c r="H271" s="23">
        <v>52.02</v>
      </c>
      <c r="I271" s="21">
        <f t="shared" si="18"/>
        <v>939000</v>
      </c>
      <c r="J271" s="21">
        <f t="shared" si="19"/>
        <v>1730</v>
      </c>
      <c r="K271" s="21"/>
      <c r="L271" s="33"/>
      <c r="M271" s="34"/>
      <c r="N271" s="33"/>
      <c r="O271" s="35"/>
    </row>
    <row r="272" spans="1:15" ht="16.8">
      <c r="A272" s="7" t="s">
        <v>308</v>
      </c>
      <c r="B272" s="7" t="s">
        <v>544</v>
      </c>
      <c r="C272" s="21">
        <v>80413612</v>
      </c>
      <c r="D272" s="21">
        <v>150881</v>
      </c>
      <c r="E272" s="21">
        <f t="shared" si="16"/>
        <v>80564493</v>
      </c>
      <c r="F272" s="22">
        <f t="shared" si="17"/>
        <v>2.63076</v>
      </c>
      <c r="G272" s="21">
        <v>211946</v>
      </c>
      <c r="H272" s="23">
        <v>200.33</v>
      </c>
      <c r="I272" s="21">
        <f t="shared" si="18"/>
        <v>402159</v>
      </c>
      <c r="J272" s="21">
        <f t="shared" si="19"/>
        <v>1058</v>
      </c>
      <c r="K272" s="21"/>
      <c r="L272" s="33"/>
      <c r="M272" s="34"/>
      <c r="N272" s="33"/>
      <c r="O272" s="35"/>
    </row>
    <row r="273" spans="1:15" ht="16.8">
      <c r="A273" s="7" t="s">
        <v>306</v>
      </c>
      <c r="B273" s="7" t="s">
        <v>543</v>
      </c>
      <c r="C273" s="21">
        <v>2534176782</v>
      </c>
      <c r="D273" s="21">
        <v>0</v>
      </c>
      <c r="E273" s="21">
        <f t="shared" si="16"/>
        <v>2534176782</v>
      </c>
      <c r="F273" s="22">
        <f t="shared" si="17"/>
        <v>2.0914100000000002</v>
      </c>
      <c r="G273" s="21">
        <v>5300000</v>
      </c>
      <c r="H273" s="23">
        <v>2734.63</v>
      </c>
      <c r="I273" s="21">
        <f t="shared" si="18"/>
        <v>926698</v>
      </c>
      <c r="J273" s="21">
        <f t="shared" si="19"/>
        <v>1938</v>
      </c>
      <c r="K273" s="21"/>
      <c r="L273" s="33"/>
      <c r="M273" s="34"/>
      <c r="N273" s="33"/>
      <c r="O273" s="35"/>
    </row>
    <row r="274" spans="1:15" ht="16.8">
      <c r="A274" s="7" t="s">
        <v>309</v>
      </c>
      <c r="B274" s="7" t="s">
        <v>545</v>
      </c>
      <c r="C274" s="21">
        <v>462732374</v>
      </c>
      <c r="D274" s="21">
        <v>0</v>
      </c>
      <c r="E274" s="21">
        <f t="shared" si="16"/>
        <v>462732374</v>
      </c>
      <c r="F274" s="22">
        <f t="shared" si="17"/>
        <v>1.9449700000000001</v>
      </c>
      <c r="G274" s="21">
        <v>900000</v>
      </c>
      <c r="H274" s="23">
        <v>542.13</v>
      </c>
      <c r="I274" s="21">
        <f t="shared" si="18"/>
        <v>853545</v>
      </c>
      <c r="J274" s="21">
        <f t="shared" si="19"/>
        <v>1660</v>
      </c>
      <c r="K274" s="21"/>
      <c r="L274" s="33"/>
      <c r="M274" s="34"/>
      <c r="N274" s="33"/>
      <c r="O274" s="35"/>
    </row>
    <row r="275" spans="1:15" ht="16.8">
      <c r="A275" s="7" t="s">
        <v>310</v>
      </c>
      <c r="B275" s="7" t="s">
        <v>546</v>
      </c>
      <c r="C275" s="21">
        <v>152970757</v>
      </c>
      <c r="D275" s="21">
        <v>0</v>
      </c>
      <c r="E275" s="21">
        <f t="shared" si="16"/>
        <v>152970757</v>
      </c>
      <c r="F275" s="22">
        <f t="shared" si="17"/>
        <v>2.4765299999999999</v>
      </c>
      <c r="G275" s="21">
        <v>378837</v>
      </c>
      <c r="H275" s="23">
        <v>181.26</v>
      </c>
      <c r="I275" s="21">
        <f t="shared" si="18"/>
        <v>843930</v>
      </c>
      <c r="J275" s="21">
        <f t="shared" si="19"/>
        <v>2090</v>
      </c>
      <c r="K275" s="21"/>
      <c r="L275" s="33"/>
      <c r="M275" s="34"/>
      <c r="N275" s="33"/>
      <c r="O275" s="35"/>
    </row>
    <row r="276" spans="1:15" ht="16.8">
      <c r="A276" s="7" t="s">
        <v>311</v>
      </c>
      <c r="B276" s="7" t="s">
        <v>115</v>
      </c>
      <c r="C276" s="21">
        <v>88684653</v>
      </c>
      <c r="D276" s="21">
        <v>0</v>
      </c>
      <c r="E276" s="21">
        <f t="shared" si="16"/>
        <v>88684653</v>
      </c>
      <c r="F276" s="22">
        <f t="shared" si="17"/>
        <v>1.9850099999999999</v>
      </c>
      <c r="G276" s="21">
        <v>176040</v>
      </c>
      <c r="H276" s="23">
        <v>122.9</v>
      </c>
      <c r="I276" s="21">
        <f t="shared" si="18"/>
        <v>721600</v>
      </c>
      <c r="J276" s="21">
        <f t="shared" si="19"/>
        <v>1432</v>
      </c>
      <c r="K276" s="21"/>
      <c r="L276" s="33"/>
      <c r="M276" s="34"/>
      <c r="N276" s="33"/>
      <c r="O276" s="35"/>
    </row>
    <row r="277" spans="1:15" ht="16.8">
      <c r="A277" s="7" t="s">
        <v>312</v>
      </c>
      <c r="B277" s="7" t="s">
        <v>547</v>
      </c>
      <c r="C277" s="21">
        <v>45699312</v>
      </c>
      <c r="D277" s="21">
        <v>0</v>
      </c>
      <c r="E277" s="21">
        <f t="shared" si="16"/>
        <v>45699312</v>
      </c>
      <c r="F277" s="22">
        <f t="shared" si="17"/>
        <v>2.4070399999999998</v>
      </c>
      <c r="G277" s="21">
        <v>110000</v>
      </c>
      <c r="H277" s="23">
        <v>58.5</v>
      </c>
      <c r="I277" s="21">
        <f t="shared" si="18"/>
        <v>781185</v>
      </c>
      <c r="J277" s="21">
        <f t="shared" si="19"/>
        <v>1880</v>
      </c>
      <c r="K277" s="21"/>
      <c r="L277" s="33"/>
      <c r="M277" s="34"/>
      <c r="N277" s="33"/>
      <c r="O277" s="35"/>
    </row>
    <row r="278" spans="1:15" ht="16.8">
      <c r="A278" s="7" t="s">
        <v>317</v>
      </c>
      <c r="B278" s="7" t="s">
        <v>551</v>
      </c>
      <c r="C278" s="21">
        <v>168615724</v>
      </c>
      <c r="D278" s="21">
        <v>0</v>
      </c>
      <c r="E278" s="21">
        <f t="shared" si="16"/>
        <v>168615724</v>
      </c>
      <c r="F278" s="22">
        <f t="shared" si="17"/>
        <v>2.3660100000000002</v>
      </c>
      <c r="G278" s="21">
        <v>398947</v>
      </c>
      <c r="H278" s="23">
        <v>169.89</v>
      </c>
      <c r="I278" s="21">
        <f t="shared" si="18"/>
        <v>992499</v>
      </c>
      <c r="J278" s="21">
        <f t="shared" si="19"/>
        <v>2348</v>
      </c>
      <c r="K278" s="21"/>
      <c r="L278" s="33"/>
      <c r="M278" s="34"/>
      <c r="N278" s="33"/>
      <c r="O278" s="35"/>
    </row>
    <row r="279" spans="1:15" ht="16.8">
      <c r="A279" s="7" t="s">
        <v>313</v>
      </c>
      <c r="B279" s="7" t="s">
        <v>548</v>
      </c>
      <c r="C279" s="21">
        <v>136365041</v>
      </c>
      <c r="D279" s="21">
        <v>0</v>
      </c>
      <c r="E279" s="21">
        <f t="shared" si="16"/>
        <v>136365041</v>
      </c>
      <c r="F279" s="22">
        <f t="shared" si="17"/>
        <v>1.55131</v>
      </c>
      <c r="G279" s="21">
        <v>211545</v>
      </c>
      <c r="H279" s="23">
        <v>80.510000000000005</v>
      </c>
      <c r="I279" s="21">
        <f t="shared" si="18"/>
        <v>1693765</v>
      </c>
      <c r="J279" s="21">
        <f t="shared" si="19"/>
        <v>2628</v>
      </c>
      <c r="K279" s="21"/>
      <c r="L279" s="33"/>
      <c r="M279" s="34"/>
      <c r="N279" s="33"/>
      <c r="O279" s="35"/>
    </row>
    <row r="280" spans="1:15" ht="16.8">
      <c r="A280" s="7" t="s">
        <v>314</v>
      </c>
      <c r="B280" s="7" t="s">
        <v>549</v>
      </c>
      <c r="C280" s="21">
        <v>167176207</v>
      </c>
      <c r="D280" s="21">
        <v>62801</v>
      </c>
      <c r="E280" s="21">
        <f t="shared" si="16"/>
        <v>167239008</v>
      </c>
      <c r="F280" s="22">
        <f t="shared" si="17"/>
        <v>2.6787999999999998</v>
      </c>
      <c r="G280" s="21">
        <v>448000</v>
      </c>
      <c r="H280" s="23">
        <v>189.25</v>
      </c>
      <c r="I280" s="21">
        <f t="shared" si="18"/>
        <v>883694</v>
      </c>
      <c r="J280" s="21">
        <f t="shared" si="19"/>
        <v>2367</v>
      </c>
      <c r="K280" s="21"/>
      <c r="L280" s="33"/>
      <c r="M280" s="34"/>
      <c r="N280" s="33"/>
      <c r="O280" s="35"/>
    </row>
    <row r="281" spans="1:15" ht="16.8">
      <c r="A281" s="7" t="s">
        <v>315</v>
      </c>
      <c r="B281" s="7" t="s">
        <v>576</v>
      </c>
      <c r="C281" s="21">
        <v>236720479</v>
      </c>
      <c r="D281" s="21">
        <v>0</v>
      </c>
      <c r="E281" s="21">
        <f t="shared" si="16"/>
        <v>236720479</v>
      </c>
      <c r="F281" s="22">
        <f t="shared" si="17"/>
        <v>1.5180400000000001</v>
      </c>
      <c r="G281" s="21">
        <v>359352</v>
      </c>
      <c r="H281" s="23">
        <v>136.03</v>
      </c>
      <c r="I281" s="21">
        <f t="shared" si="18"/>
        <v>1740208</v>
      </c>
      <c r="J281" s="21">
        <f t="shared" si="19"/>
        <v>2642</v>
      </c>
      <c r="K281" s="21"/>
      <c r="L281" s="33"/>
      <c r="M281" s="34"/>
      <c r="N281" s="33"/>
      <c r="O281" s="35"/>
    </row>
    <row r="282" spans="1:15" ht="16.8">
      <c r="A282" s="7" t="s">
        <v>318</v>
      </c>
      <c r="B282" s="7" t="s">
        <v>552</v>
      </c>
      <c r="C282" s="21">
        <v>177880250</v>
      </c>
      <c r="D282" s="21">
        <v>0</v>
      </c>
      <c r="E282" s="21">
        <f t="shared" si="16"/>
        <v>177880250</v>
      </c>
      <c r="F282" s="22">
        <f t="shared" si="17"/>
        <v>1.7461100000000001</v>
      </c>
      <c r="G282" s="21">
        <v>310598</v>
      </c>
      <c r="H282" s="23">
        <v>122.73</v>
      </c>
      <c r="I282" s="21">
        <f t="shared" si="18"/>
        <v>1449362</v>
      </c>
      <c r="J282" s="21">
        <f t="shared" si="19"/>
        <v>2531</v>
      </c>
      <c r="K282" s="21"/>
      <c r="L282" s="33"/>
      <c r="M282" s="34"/>
      <c r="N282" s="33"/>
      <c r="O282" s="35"/>
    </row>
    <row r="283" spans="1:15" ht="16.8">
      <c r="A283" s="7" t="s">
        <v>323</v>
      </c>
      <c r="B283" s="7" t="s">
        <v>556</v>
      </c>
      <c r="C283" s="21">
        <v>555432746</v>
      </c>
      <c r="D283" s="21">
        <v>0</v>
      </c>
      <c r="E283" s="21">
        <f t="shared" si="16"/>
        <v>555432746</v>
      </c>
      <c r="F283" s="22">
        <f t="shared" si="17"/>
        <v>1.6608700000000001</v>
      </c>
      <c r="G283" s="21">
        <v>922500</v>
      </c>
      <c r="H283" s="23">
        <v>791.79</v>
      </c>
      <c r="I283" s="21">
        <f t="shared" si="18"/>
        <v>701490</v>
      </c>
      <c r="J283" s="21">
        <f t="shared" si="19"/>
        <v>1165</v>
      </c>
      <c r="K283" s="21"/>
      <c r="L283" s="33"/>
      <c r="M283" s="34"/>
      <c r="N283" s="33"/>
      <c r="O283" s="35"/>
    </row>
    <row r="284" spans="1:15" ht="16.8">
      <c r="A284" s="7" t="s">
        <v>319</v>
      </c>
      <c r="B284" s="7" t="s">
        <v>553</v>
      </c>
      <c r="C284" s="21">
        <v>1088542915</v>
      </c>
      <c r="D284" s="21">
        <v>2394471</v>
      </c>
      <c r="E284" s="21">
        <f t="shared" si="16"/>
        <v>1090937386</v>
      </c>
      <c r="F284" s="22">
        <f t="shared" si="17"/>
        <v>2.5207700000000002</v>
      </c>
      <c r="G284" s="21">
        <v>2750000</v>
      </c>
      <c r="H284" s="23">
        <v>1259.58</v>
      </c>
      <c r="I284" s="21">
        <f t="shared" si="18"/>
        <v>866112</v>
      </c>
      <c r="J284" s="21">
        <f t="shared" si="19"/>
        <v>2183</v>
      </c>
      <c r="K284" s="21"/>
      <c r="L284" s="33"/>
      <c r="M284" s="34"/>
      <c r="N284" s="33"/>
      <c r="O284" s="35"/>
    </row>
    <row r="285" spans="1:15" ht="16.8">
      <c r="A285" s="7" t="s">
        <v>320</v>
      </c>
      <c r="B285" s="7" t="s">
        <v>63</v>
      </c>
      <c r="C285" s="21">
        <v>6027254715</v>
      </c>
      <c r="D285" s="21">
        <v>0</v>
      </c>
      <c r="E285" s="21">
        <f t="shared" si="16"/>
        <v>6027254715</v>
      </c>
      <c r="F285" s="22">
        <f t="shared" si="17"/>
        <v>2.43804</v>
      </c>
      <c r="G285" s="21">
        <v>14694709</v>
      </c>
      <c r="H285" s="23">
        <v>15867.25</v>
      </c>
      <c r="I285" s="21">
        <f t="shared" si="18"/>
        <v>379855</v>
      </c>
      <c r="J285" s="21">
        <f t="shared" si="19"/>
        <v>926</v>
      </c>
      <c r="K285" s="21"/>
      <c r="L285" s="33"/>
      <c r="M285" s="34"/>
      <c r="N285" s="33"/>
      <c r="O285" s="35"/>
    </row>
    <row r="286" spans="1:15" ht="16.8">
      <c r="A286" s="7" t="s">
        <v>324</v>
      </c>
      <c r="B286" s="7" t="s">
        <v>564</v>
      </c>
      <c r="C286" s="21">
        <v>1957273146</v>
      </c>
      <c r="D286" s="21">
        <v>0</v>
      </c>
      <c r="E286" s="21">
        <f t="shared" si="16"/>
        <v>1957273146</v>
      </c>
      <c r="F286" s="22">
        <f t="shared" si="17"/>
        <v>1.9138900000000001</v>
      </c>
      <c r="G286" s="21">
        <v>3746000</v>
      </c>
      <c r="H286" s="23">
        <v>3208.23</v>
      </c>
      <c r="I286" s="21">
        <f t="shared" si="18"/>
        <v>610079</v>
      </c>
      <c r="J286" s="21">
        <f t="shared" si="19"/>
        <v>1168</v>
      </c>
      <c r="K286" s="21"/>
      <c r="L286" s="33"/>
      <c r="M286" s="34"/>
      <c r="N286" s="33"/>
      <c r="O286" s="35"/>
    </row>
    <row r="287" spans="1:15" ht="16.8">
      <c r="A287" s="7" t="s">
        <v>331</v>
      </c>
      <c r="B287" s="7" t="s">
        <v>562</v>
      </c>
      <c r="C287" s="21">
        <v>2152486903</v>
      </c>
      <c r="D287" s="21">
        <v>196073</v>
      </c>
      <c r="E287" s="21">
        <f t="shared" si="16"/>
        <v>2152682976</v>
      </c>
      <c r="F287" s="22">
        <f t="shared" si="17"/>
        <v>1.6114200000000001</v>
      </c>
      <c r="G287" s="21">
        <v>3468869</v>
      </c>
      <c r="H287" s="23">
        <v>3697.5</v>
      </c>
      <c r="I287" s="21">
        <f t="shared" si="18"/>
        <v>582200</v>
      </c>
      <c r="J287" s="21">
        <f t="shared" si="19"/>
        <v>938</v>
      </c>
      <c r="K287" s="21"/>
      <c r="L287" s="33"/>
      <c r="M287" s="34"/>
      <c r="N287" s="33"/>
      <c r="O287" s="35"/>
    </row>
    <row r="288" spans="1:15" ht="16.8">
      <c r="A288" s="7" t="s">
        <v>321</v>
      </c>
      <c r="B288" s="7" t="s">
        <v>554</v>
      </c>
      <c r="C288" s="21">
        <v>234182993</v>
      </c>
      <c r="D288" s="21">
        <v>0</v>
      </c>
      <c r="E288" s="21">
        <f t="shared" si="16"/>
        <v>234182993</v>
      </c>
      <c r="F288" s="22">
        <f t="shared" si="17"/>
        <v>1.64401</v>
      </c>
      <c r="G288" s="21">
        <v>385000</v>
      </c>
      <c r="H288" s="23">
        <v>855.25</v>
      </c>
      <c r="I288" s="21">
        <f t="shared" si="18"/>
        <v>273818</v>
      </c>
      <c r="J288" s="21">
        <f t="shared" si="19"/>
        <v>450</v>
      </c>
      <c r="K288" s="21"/>
      <c r="L288" s="33"/>
      <c r="M288" s="34"/>
      <c r="N288" s="33"/>
      <c r="O288" s="35"/>
    </row>
    <row r="289" spans="1:16" ht="16.8">
      <c r="A289" s="7" t="s">
        <v>325</v>
      </c>
      <c r="B289" s="7" t="s">
        <v>557</v>
      </c>
      <c r="C289" s="21">
        <v>1009533808</v>
      </c>
      <c r="D289" s="21">
        <v>0</v>
      </c>
      <c r="E289" s="21">
        <f t="shared" si="16"/>
        <v>1009533808</v>
      </c>
      <c r="F289" s="22">
        <f t="shared" si="17"/>
        <v>1.7829999999999999</v>
      </c>
      <c r="G289" s="21">
        <v>1800000</v>
      </c>
      <c r="H289" s="23">
        <v>3567.94</v>
      </c>
      <c r="I289" s="21">
        <f t="shared" si="18"/>
        <v>282946</v>
      </c>
      <c r="J289" s="21">
        <f t="shared" si="19"/>
        <v>504</v>
      </c>
      <c r="K289" s="21"/>
      <c r="L289" s="33"/>
      <c r="M289" s="34"/>
      <c r="N289" s="33"/>
      <c r="O289" s="35"/>
    </row>
    <row r="290" spans="1:16" ht="16.8">
      <c r="A290" s="7" t="s">
        <v>322</v>
      </c>
      <c r="B290" s="7" t="s">
        <v>555</v>
      </c>
      <c r="C290" s="21">
        <v>1706344043</v>
      </c>
      <c r="D290" s="21">
        <v>0</v>
      </c>
      <c r="E290" s="21">
        <f t="shared" si="16"/>
        <v>1706344043</v>
      </c>
      <c r="F290" s="22">
        <f t="shared" si="17"/>
        <v>1.6409400000000001</v>
      </c>
      <c r="G290" s="21">
        <v>2800000</v>
      </c>
      <c r="H290" s="23">
        <v>6665.23</v>
      </c>
      <c r="I290" s="21">
        <f t="shared" si="18"/>
        <v>256007</v>
      </c>
      <c r="J290" s="21">
        <f t="shared" si="19"/>
        <v>420</v>
      </c>
      <c r="K290" s="21"/>
      <c r="L290" s="33"/>
      <c r="M290" s="34"/>
      <c r="N290" s="33"/>
      <c r="O290" s="35"/>
    </row>
    <row r="291" spans="1:16" ht="16.8">
      <c r="A291" s="7" t="s">
        <v>56</v>
      </c>
      <c r="B291" s="7" t="s">
        <v>57</v>
      </c>
      <c r="C291" s="21">
        <v>742238015</v>
      </c>
      <c r="D291" s="21">
        <v>0</v>
      </c>
      <c r="E291" s="21">
        <f t="shared" si="16"/>
        <v>742238015</v>
      </c>
      <c r="F291" s="22">
        <f t="shared" si="17"/>
        <v>1.88619</v>
      </c>
      <c r="G291" s="21">
        <v>1400000</v>
      </c>
      <c r="H291" s="23">
        <v>4379.08</v>
      </c>
      <c r="I291" s="21">
        <f t="shared" si="18"/>
        <v>169496</v>
      </c>
      <c r="J291" s="21">
        <f t="shared" si="19"/>
        <v>320</v>
      </c>
      <c r="K291" s="21"/>
      <c r="L291" s="33"/>
      <c r="M291" s="34"/>
      <c r="N291" s="33"/>
      <c r="O291" s="35"/>
    </row>
    <row r="292" spans="1:16" ht="16.8">
      <c r="A292" s="7" t="s">
        <v>332</v>
      </c>
      <c r="B292" s="7" t="s">
        <v>563</v>
      </c>
      <c r="C292" s="21">
        <v>654823460</v>
      </c>
      <c r="D292" s="21">
        <v>168654</v>
      </c>
      <c r="E292" s="21">
        <f t="shared" si="16"/>
        <v>654992114</v>
      </c>
      <c r="F292" s="22">
        <f t="shared" si="17"/>
        <v>1.8320799999999999</v>
      </c>
      <c r="G292" s="21">
        <v>1200000</v>
      </c>
      <c r="H292" s="23">
        <v>1092.2</v>
      </c>
      <c r="I292" s="21">
        <f t="shared" si="18"/>
        <v>599700</v>
      </c>
      <c r="J292" s="21">
        <f t="shared" si="19"/>
        <v>1099</v>
      </c>
      <c r="K292" s="21"/>
      <c r="L292" s="33"/>
      <c r="M292" s="34"/>
      <c r="N292" s="33"/>
      <c r="O292" s="35"/>
    </row>
    <row r="293" spans="1:16" ht="16.8">
      <c r="A293" s="7" t="s">
        <v>326</v>
      </c>
      <c r="B293" s="7" t="s">
        <v>558</v>
      </c>
      <c r="C293" s="21">
        <v>407852202</v>
      </c>
      <c r="D293" s="21">
        <v>0</v>
      </c>
      <c r="E293" s="21">
        <f t="shared" si="16"/>
        <v>407852202</v>
      </c>
      <c r="F293" s="22">
        <f t="shared" si="17"/>
        <v>1.53487</v>
      </c>
      <c r="G293" s="21">
        <v>626000</v>
      </c>
      <c r="H293" s="23">
        <v>1439.97</v>
      </c>
      <c r="I293" s="21">
        <f t="shared" si="18"/>
        <v>283237</v>
      </c>
      <c r="J293" s="21">
        <f t="shared" si="19"/>
        <v>435</v>
      </c>
      <c r="K293" s="21"/>
      <c r="L293" s="33"/>
      <c r="M293" s="34"/>
      <c r="N293" s="33"/>
      <c r="O293" s="35"/>
    </row>
    <row r="294" spans="1:16" ht="16.8">
      <c r="A294" s="7" t="s">
        <v>327</v>
      </c>
      <c r="B294" s="7" t="s">
        <v>559</v>
      </c>
      <c r="C294" s="21">
        <v>534601399</v>
      </c>
      <c r="D294" s="21">
        <v>0</v>
      </c>
      <c r="E294" s="21">
        <f t="shared" si="16"/>
        <v>534601399</v>
      </c>
      <c r="F294" s="22">
        <f t="shared" si="17"/>
        <v>2.0576099999999999</v>
      </c>
      <c r="G294" s="21">
        <v>1100000</v>
      </c>
      <c r="H294" s="23">
        <v>1271.32</v>
      </c>
      <c r="I294" s="21">
        <f t="shared" si="18"/>
        <v>420509</v>
      </c>
      <c r="J294" s="21">
        <f t="shared" si="19"/>
        <v>865</v>
      </c>
      <c r="K294" s="21"/>
      <c r="L294" s="33"/>
      <c r="M294" s="34"/>
      <c r="N294" s="33"/>
      <c r="O294" s="35"/>
    </row>
    <row r="295" spans="1:16" ht="16.8">
      <c r="A295" s="7" t="s">
        <v>328</v>
      </c>
      <c r="B295" s="7" t="s">
        <v>560</v>
      </c>
      <c r="C295" s="21">
        <v>823172829</v>
      </c>
      <c r="D295" s="21">
        <v>0</v>
      </c>
      <c r="E295" s="21">
        <f t="shared" si="16"/>
        <v>823172829</v>
      </c>
      <c r="F295" s="22">
        <f t="shared" si="17"/>
        <v>1.64</v>
      </c>
      <c r="G295" s="21">
        <v>1350000</v>
      </c>
      <c r="H295" s="23">
        <v>3268.81</v>
      </c>
      <c r="I295" s="21">
        <f t="shared" si="18"/>
        <v>251826</v>
      </c>
      <c r="J295" s="21">
        <f t="shared" si="19"/>
        <v>413</v>
      </c>
      <c r="K295" s="21"/>
      <c r="L295" s="33"/>
      <c r="M295" s="34"/>
      <c r="N295" s="33"/>
      <c r="O295" s="35"/>
    </row>
    <row r="296" spans="1:16" ht="16.8">
      <c r="A296" s="7" t="s">
        <v>329</v>
      </c>
      <c r="B296" s="7" t="s">
        <v>565</v>
      </c>
      <c r="C296" s="21">
        <v>3701018840</v>
      </c>
      <c r="D296" s="21">
        <v>784353</v>
      </c>
      <c r="E296" s="21">
        <f t="shared" si="16"/>
        <v>3701803193</v>
      </c>
      <c r="F296" s="22">
        <f t="shared" si="17"/>
        <v>1.61155</v>
      </c>
      <c r="G296" s="21">
        <v>5965626</v>
      </c>
      <c r="H296" s="23">
        <v>5347.88</v>
      </c>
      <c r="I296" s="21">
        <f t="shared" si="18"/>
        <v>692200</v>
      </c>
      <c r="J296" s="21">
        <f t="shared" si="19"/>
        <v>1116</v>
      </c>
      <c r="K296" s="21"/>
      <c r="L296" s="33"/>
      <c r="M296" s="34"/>
      <c r="N296" s="33"/>
      <c r="O296" s="35"/>
    </row>
    <row r="297" spans="1:16" ht="16.8">
      <c r="A297" s="7" t="s">
        <v>330</v>
      </c>
      <c r="B297" s="7" t="s">
        <v>561</v>
      </c>
      <c r="C297" s="21">
        <v>196984853</v>
      </c>
      <c r="D297" s="21">
        <v>1200529</v>
      </c>
      <c r="E297" s="21">
        <f t="shared" si="16"/>
        <v>198185382</v>
      </c>
      <c r="F297" s="22">
        <f t="shared" si="17"/>
        <v>1.29677</v>
      </c>
      <c r="G297" s="21">
        <v>257000</v>
      </c>
      <c r="H297" s="23">
        <v>864.4</v>
      </c>
      <c r="I297" s="21">
        <f t="shared" si="18"/>
        <v>229275</v>
      </c>
      <c r="J297" s="21">
        <f t="shared" si="19"/>
        <v>297</v>
      </c>
      <c r="K297" s="21"/>
      <c r="L297" s="33"/>
      <c r="M297" s="34"/>
      <c r="N297" s="33"/>
      <c r="O297" s="35"/>
    </row>
    <row r="298" spans="1:16" ht="16.8">
      <c r="A298" s="16" t="s">
        <v>577</v>
      </c>
      <c r="B298" s="20" t="s">
        <v>64</v>
      </c>
      <c r="C298" s="25">
        <f>SUBTOTAL(109,C3:C297)</f>
        <v>1445597594556</v>
      </c>
      <c r="D298" s="26">
        <f>SUBTOTAL(109,D3:D297)</f>
        <v>2712916924</v>
      </c>
      <c r="E298" s="26">
        <f>SUBTOTAL(109,E3:E297)</f>
        <v>1448310511480</v>
      </c>
      <c r="F298" s="27">
        <f>ROUND(G298/(E298/1000),4)</f>
        <v>1.5268999999999999</v>
      </c>
      <c r="G298" s="26">
        <f>SUBTOTAL(109,G3:G297)</f>
        <v>2211368148</v>
      </c>
      <c r="H298" s="26">
        <f>SUBTOTAL(109,H3:H297)</f>
        <v>1100312.4299999995</v>
      </c>
      <c r="I298" s="18">
        <f>ROUND(E298/H298,0)</f>
        <v>1316272</v>
      </c>
      <c r="J298" s="18">
        <f>ROUND(G298/H298,0)</f>
        <v>2010</v>
      </c>
      <c r="K298" s="17"/>
      <c r="L298" s="36"/>
      <c r="M298" s="36"/>
      <c r="N298" s="36"/>
      <c r="O298" s="33"/>
      <c r="P298" s="24"/>
    </row>
    <row r="299" spans="1:16" ht="16.8">
      <c r="A299" s="16" t="s">
        <v>597</v>
      </c>
      <c r="B299" s="28" t="s">
        <v>598</v>
      </c>
      <c r="C299" s="18">
        <f>SUMIF($G$3:$G$297,"&gt;0",C3:C297)</f>
        <v>1435033291923</v>
      </c>
      <c r="D299" s="18">
        <f>SUMIF($G$3:$G$297,"&gt;0",D3:D297)</f>
        <v>2580042278</v>
      </c>
      <c r="E299" s="18">
        <f>SUMIF($G$3:$G$297,"&gt;0",E3:E297)</f>
        <v>1437613334201</v>
      </c>
      <c r="F299" s="27">
        <f>ROUND(G299/(E299/1000),4)</f>
        <v>1.5382</v>
      </c>
      <c r="G299" s="18">
        <f>G298</f>
        <v>2211368148</v>
      </c>
      <c r="H299" s="18">
        <f>SUMIF($G$3:$G$297,"&gt;0",H3:H297)</f>
        <v>1090236.3599999996</v>
      </c>
      <c r="I299" s="18">
        <f>ROUND(E299/H299,0)</f>
        <v>1318625</v>
      </c>
      <c r="J299" s="18">
        <f>ROUND(G299/H299,0)</f>
        <v>2028</v>
      </c>
    </row>
    <row r="300" spans="1:16" s="7" customFormat="1" ht="16.8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38"/>
      <c r="M300" s="39"/>
      <c r="N300" s="39"/>
      <c r="O300" s="39"/>
    </row>
    <row r="301" spans="1:16" s="7" customFormat="1" ht="16.8">
      <c r="E301" s="11"/>
      <c r="J301" s="9"/>
      <c r="K301" s="9"/>
      <c r="L301" s="40"/>
      <c r="M301" s="39"/>
      <c r="N301" s="39"/>
      <c r="O301" s="39"/>
    </row>
    <row r="302" spans="1:16" ht="16.8">
      <c r="A302" s="10"/>
      <c r="B302" s="7"/>
      <c r="C302" s="7"/>
      <c r="D302" s="7"/>
      <c r="E302" s="11"/>
      <c r="F302" s="7"/>
      <c r="G302" s="7"/>
      <c r="H302" s="7"/>
      <c r="I302" s="7"/>
      <c r="J302" s="9"/>
    </row>
    <row r="303" spans="1:16" ht="16.8">
      <c r="B303" s="15"/>
      <c r="C303" s="29"/>
      <c r="D303" s="29"/>
      <c r="E303" s="29"/>
      <c r="F303" s="23"/>
      <c r="G303" s="7"/>
      <c r="H303" s="29"/>
      <c r="I303" s="21"/>
      <c r="J303" s="21"/>
      <c r="K303" s="19"/>
    </row>
    <row r="304" spans="1:16" ht="16.8">
      <c r="C304" s="7"/>
      <c r="D304" s="7"/>
      <c r="E304" s="7"/>
      <c r="F304" s="23"/>
      <c r="G304" s="7"/>
      <c r="H304" s="7"/>
      <c r="I304" s="21"/>
      <c r="J304" s="21"/>
      <c r="K304" s="8"/>
    </row>
    <row r="305" spans="3:11" ht="16.8">
      <c r="C305" s="7"/>
      <c r="D305" s="12"/>
      <c r="E305" s="12"/>
      <c r="F305" s="12"/>
      <c r="G305" s="12"/>
      <c r="H305" s="12"/>
      <c r="I305" s="8"/>
      <c r="J305" s="8"/>
      <c r="K305" s="8"/>
    </row>
    <row r="306" spans="3:11" ht="16.8">
      <c r="C306" s="7"/>
      <c r="D306" s="7"/>
      <c r="E306" s="7"/>
      <c r="F306" s="7"/>
      <c r="G306" s="7"/>
      <c r="H306" s="7"/>
      <c r="I306" s="8"/>
      <c r="J306" s="8"/>
    </row>
  </sheetData>
  <phoneticPr fontId="0" type="noConversion"/>
  <pageMargins left="0.9" right="0.9" top="0.68" bottom="0.81" header="0.5" footer="0.5"/>
  <pageSetup scale="69" fitToHeight="8" orientation="landscape" horizontalDpi="1200" verticalDpi="1200" r:id="rId1"/>
  <headerFooter differentFirst="1">
    <oddHeader>&amp;C&amp;"Segoe UI,Bold"&amp;22General Fund and Enrichment Levies Collectible in 2021</oddHeader>
    <oddFooter>&amp;Rp.&amp;P│</oddFooter>
  </headerFooter>
  <rowBreaks count="1" manualBreakCount="1">
    <brk id="261" max="9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1061(21)Table</vt:lpstr>
      <vt:lpstr>'1061(21)Table'!Print_Area</vt:lpstr>
      <vt:lpstr>'1061(21)Table'!Print_Titles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1061 Report</dc:title>
  <dc:creator>Melissa Jarmon</dc:creator>
  <cp:keywords>2021 Levy;1061;2021 Election Year</cp:keywords>
  <cp:lastModifiedBy>Melissa Jarmon</cp:lastModifiedBy>
  <cp:lastPrinted>2021-10-13T22:13:11Z</cp:lastPrinted>
  <dcterms:created xsi:type="dcterms:W3CDTF">2003-05-09T20:40:41Z</dcterms:created>
  <dcterms:modified xsi:type="dcterms:W3CDTF">2022-03-03T20:03:37Z</dcterms:modified>
</cp:coreProperties>
</file>