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LEVY\2018\Web Files\"/>
    </mc:Choice>
  </mc:AlternateContent>
  <bookViews>
    <workbookView xWindow="0" yWindow="0" windowWidth="13425" windowHeight="7125"/>
  </bookViews>
  <sheets>
    <sheet name="A" sheetId="1" r:id="rId1"/>
  </sheets>
  <definedNames>
    <definedName name="\S">#REF!</definedName>
    <definedName name="_Order1" hidden="1">255</definedName>
    <definedName name="_Sort" hidden="1">A!$O$11:$O$305</definedName>
    <definedName name="_xlnm.Print_Area" localSheetId="0">A!$A$9:$O$309</definedName>
    <definedName name="_xlnm.Print_Titles" localSheetId="0">A!$3:$8</definedName>
    <definedName name="Print_Titles_MI" localSheetId="0">A!$3:$8</definedName>
    <definedName name="SENDP213">A!#REF!</definedName>
    <definedName name="SERVP213">A!#REF!</definedName>
  </definedNames>
  <calcPr calcId="162913" calcOnSave="0"/>
</workbook>
</file>

<file path=xl/calcChain.xml><?xml version="1.0" encoding="utf-8"?>
<calcChain xmlns="http://schemas.openxmlformats.org/spreadsheetml/2006/main">
  <c r="J305" i="1" l="1"/>
  <c r="G39" i="1" l="1"/>
  <c r="G41" i="1"/>
  <c r="G47" i="1"/>
  <c r="G55" i="1"/>
  <c r="G59" i="1"/>
  <c r="G63" i="1"/>
  <c r="G75" i="1"/>
  <c r="G92" i="1"/>
  <c r="G101" i="1"/>
  <c r="G103" i="1"/>
  <c r="G104" i="1"/>
  <c r="G148" i="1"/>
  <c r="G160" i="1"/>
  <c r="G168" i="1"/>
  <c r="G183" i="1"/>
  <c r="G185" i="1"/>
  <c r="G187" i="1"/>
  <c r="G203" i="1"/>
  <c r="G207" i="1"/>
  <c r="G239" i="1"/>
  <c r="G251" i="1"/>
  <c r="H253" i="1"/>
  <c r="G268" i="1"/>
  <c r="G296" i="1"/>
  <c r="I307" i="1"/>
  <c r="G93" i="1"/>
  <c r="G126" i="1"/>
  <c r="H24" i="1"/>
  <c r="H160" i="1"/>
  <c r="G230" i="1"/>
  <c r="G194" i="1"/>
  <c r="G117" i="1"/>
  <c r="G62" i="1"/>
  <c r="G98" i="1"/>
  <c r="G46" i="1"/>
  <c r="G25" i="1"/>
  <c r="H182" i="1"/>
  <c r="G186" i="1"/>
  <c r="G37" i="1"/>
  <c r="G162" i="1"/>
  <c r="G136" i="1"/>
  <c r="G260" i="1"/>
  <c r="H280" i="1"/>
  <c r="G132" i="1"/>
  <c r="H128" i="1"/>
  <c r="G48" i="1"/>
  <c r="G120" i="1"/>
  <c r="H192" i="1"/>
  <c r="G128" i="1"/>
  <c r="G304" i="1"/>
  <c r="G96" i="1"/>
  <c r="G88" i="1"/>
  <c r="H80" i="1"/>
  <c r="G72" i="1"/>
  <c r="G40" i="1"/>
  <c r="G32" i="1"/>
  <c r="G164" i="1"/>
  <c r="G29" i="1"/>
  <c r="H196" i="1"/>
  <c r="G192" i="1"/>
  <c r="H86" i="1"/>
  <c r="H288" i="1"/>
  <c r="G108" i="1"/>
  <c r="G100" i="1"/>
  <c r="G56" i="1"/>
  <c r="H48" i="1"/>
  <c r="G36" i="1"/>
  <c r="G24" i="1"/>
  <c r="H92" i="1"/>
  <c r="G21" i="1"/>
  <c r="H116" i="1"/>
  <c r="G76" i="1"/>
  <c r="H44" i="1"/>
  <c r="G116" i="1"/>
  <c r="H72" i="1"/>
  <c r="H120" i="1"/>
  <c r="H264" i="1"/>
  <c r="G288" i="1"/>
  <c r="G272" i="1"/>
  <c r="G248" i="1"/>
  <c r="G232" i="1"/>
  <c r="H96" i="1"/>
  <c r="H88" i="1"/>
  <c r="H36" i="1"/>
  <c r="G20" i="1"/>
  <c r="H12" i="1"/>
  <c r="H200" i="1"/>
  <c r="H268" i="1"/>
  <c r="H261" i="1"/>
  <c r="G266" i="1"/>
  <c r="G254" i="1"/>
  <c r="H226" i="1"/>
  <c r="G202" i="1"/>
  <c r="G150" i="1"/>
  <c r="G142" i="1"/>
  <c r="H122" i="1"/>
  <c r="G118" i="1"/>
  <c r="H110" i="1"/>
  <c r="G102" i="1"/>
  <c r="H94" i="1"/>
  <c r="G30" i="1"/>
  <c r="G137" i="1"/>
  <c r="G193" i="1"/>
  <c r="G300" i="1"/>
  <c r="G264" i="1"/>
  <c r="G188" i="1"/>
  <c r="H180" i="1"/>
  <c r="G180" i="1"/>
  <c r="H164" i="1"/>
  <c r="G124" i="1"/>
  <c r="G44" i="1"/>
  <c r="G28" i="1"/>
  <c r="G284" i="1"/>
  <c r="H230" i="1"/>
  <c r="G74" i="1"/>
  <c r="G130" i="1"/>
  <c r="G246" i="1"/>
  <c r="H198" i="1"/>
  <c r="G184" i="1"/>
  <c r="G255" i="1"/>
  <c r="G52" i="1"/>
  <c r="G45" i="1"/>
  <c r="G234" i="1"/>
  <c r="H214" i="1"/>
  <c r="G200" i="1"/>
  <c r="G176" i="1"/>
  <c r="H176" i="1"/>
  <c r="G172" i="1"/>
  <c r="H172" i="1"/>
  <c r="G152" i="1"/>
  <c r="H152" i="1"/>
  <c r="G276" i="1"/>
  <c r="H276" i="1"/>
  <c r="H258" i="1"/>
  <c r="G244" i="1"/>
  <c r="H244" i="1"/>
  <c r="G80" i="1"/>
  <c r="H76" i="1"/>
  <c r="G73" i="1"/>
  <c r="G66" i="1"/>
  <c r="H66" i="1"/>
  <c r="G60" i="1"/>
  <c r="G57" i="1"/>
  <c r="G292" i="1"/>
  <c r="H292" i="1"/>
  <c r="G247" i="1"/>
  <c r="H124" i="1"/>
  <c r="G90" i="1"/>
  <c r="H90" i="1"/>
  <c r="H156" i="1"/>
  <c r="H56" i="1"/>
  <c r="H132" i="1"/>
  <c r="H290" i="1"/>
  <c r="H266" i="1"/>
  <c r="H262" i="1"/>
  <c r="G262" i="1"/>
  <c r="G242" i="1"/>
  <c r="H222" i="1"/>
  <c r="H218" i="1"/>
  <c r="G218" i="1"/>
  <c r="G206" i="1"/>
  <c r="H206" i="1"/>
  <c r="H202" i="1"/>
  <c r="G190" i="1"/>
  <c r="G170" i="1"/>
  <c r="H134" i="1"/>
  <c r="H126" i="1"/>
  <c r="G122" i="1"/>
  <c r="G114" i="1"/>
  <c r="G110" i="1"/>
  <c r="G94" i="1"/>
  <c r="G86" i="1"/>
  <c r="G82" i="1"/>
  <c r="H82" i="1"/>
  <c r="G78" i="1"/>
  <c r="H74" i="1"/>
  <c r="H70" i="1"/>
  <c r="G70" i="1"/>
  <c r="G58" i="1"/>
  <c r="H38" i="1"/>
  <c r="G38" i="1"/>
  <c r="H148" i="1"/>
  <c r="G302" i="1"/>
  <c r="H278" i="1"/>
  <c r="G278" i="1"/>
  <c r="H194" i="1"/>
  <c r="G144" i="1"/>
  <c r="H144" i="1"/>
  <c r="H140" i="1"/>
  <c r="G140" i="1"/>
  <c r="G121" i="1"/>
  <c r="G113" i="1"/>
  <c r="G106" i="1"/>
  <c r="H106" i="1"/>
  <c r="H93" i="1"/>
  <c r="G50" i="1"/>
  <c r="H50" i="1"/>
  <c r="G13" i="1"/>
  <c r="H13" i="1"/>
  <c r="G84" i="1"/>
  <c r="H84" i="1"/>
  <c r="G16" i="1"/>
  <c r="H296" i="1"/>
  <c r="G54" i="1"/>
  <c r="G77" i="1"/>
  <c r="G49" i="1"/>
  <c r="G105" i="1"/>
  <c r="H117" i="1"/>
  <c r="G189" i="1"/>
  <c r="H246" i="1"/>
  <c r="H284" i="1"/>
  <c r="H104" i="1"/>
  <c r="G263" i="1"/>
  <c r="G238" i="1"/>
  <c r="G205" i="1"/>
  <c r="G182" i="1"/>
  <c r="G165" i="1"/>
  <c r="H165" i="1"/>
  <c r="H32" i="1"/>
  <c r="G270" i="1"/>
  <c r="G138" i="1"/>
  <c r="G67" i="1"/>
  <c r="G301" i="1"/>
  <c r="G286" i="1"/>
  <c r="G257" i="1"/>
  <c r="G196" i="1"/>
  <c r="G174" i="1"/>
  <c r="G134" i="1"/>
  <c r="H114" i="1"/>
  <c r="H46" i="1"/>
  <c r="H34" i="1"/>
  <c r="G34" i="1"/>
  <c r="G18" i="1"/>
  <c r="G282" i="1"/>
  <c r="H270" i="1"/>
  <c r="G158" i="1"/>
  <c r="G112" i="1"/>
  <c r="H112" i="1"/>
  <c r="H260" i="1"/>
  <c r="H199" i="1"/>
  <c r="H168" i="1"/>
  <c r="H282" i="1"/>
  <c r="H58" i="1"/>
  <c r="H294" i="1"/>
  <c r="H300" i="1"/>
  <c r="H248" i="1"/>
  <c r="H28" i="1"/>
  <c r="H40" i="1"/>
  <c r="H302" i="1"/>
  <c r="H170" i="1"/>
  <c r="H100" i="1"/>
  <c r="H145" i="1"/>
  <c r="H42" i="1"/>
  <c r="H184" i="1"/>
  <c r="H254" i="1"/>
  <c r="H250" i="1"/>
  <c r="H304" i="1"/>
  <c r="H234" i="1"/>
  <c r="H212" i="1"/>
  <c r="H136" i="1"/>
  <c r="H242" i="1"/>
  <c r="G222" i="1"/>
  <c r="G198" i="1"/>
  <c r="H52" i="1"/>
  <c r="H78" i="1"/>
  <c r="H54" i="1"/>
  <c r="H274" i="1"/>
  <c r="H190" i="1"/>
  <c r="H149" i="1"/>
  <c r="H113" i="1"/>
  <c r="H85" i="1"/>
  <c r="H73" i="1"/>
  <c r="H61" i="1"/>
  <c r="H37" i="1"/>
  <c r="H97" i="1"/>
  <c r="H29" i="1"/>
  <c r="H21" i="1"/>
  <c r="H41" i="1"/>
  <c r="H49" i="1"/>
  <c r="H77" i="1"/>
  <c r="H17" i="1"/>
  <c r="H33" i="1"/>
  <c r="H141" i="1"/>
  <c r="H257" i="1"/>
  <c r="G15" i="1"/>
  <c r="F307" i="1"/>
  <c r="G191" i="1"/>
  <c r="G167" i="1"/>
  <c r="G43" i="1"/>
  <c r="G35" i="1"/>
  <c r="G195" i="1"/>
  <c r="G91" i="1"/>
  <c r="G23" i="1"/>
  <c r="G71" i="1"/>
  <c r="G275" i="1"/>
  <c r="H279" i="1"/>
  <c r="H195" i="1"/>
  <c r="H175" i="1"/>
  <c r="H131" i="1"/>
  <c r="H19" i="1"/>
  <c r="H295" i="1"/>
  <c r="H283" i="1"/>
  <c r="H255" i="1"/>
  <c r="H243" i="1"/>
  <c r="H231" i="1"/>
  <c r="H207" i="1"/>
  <c r="H183" i="1"/>
  <c r="H171" i="1"/>
  <c r="H159" i="1"/>
  <c r="H127" i="1"/>
  <c r="H115" i="1"/>
  <c r="H103" i="1"/>
  <c r="H91" i="1"/>
  <c r="H79" i="1"/>
  <c r="H55" i="1"/>
  <c r="H43" i="1"/>
  <c r="H23" i="1"/>
  <c r="H67" i="1"/>
  <c r="H219" i="1"/>
  <c r="H299" i="1"/>
  <c r="H287" i="1"/>
  <c r="H275" i="1"/>
  <c r="H259" i="1"/>
  <c r="H247" i="1"/>
  <c r="H235" i="1"/>
  <c r="H223" i="1"/>
  <c r="H211" i="1"/>
  <c r="H203" i="1"/>
  <c r="H191" i="1"/>
  <c r="H179" i="1"/>
  <c r="H167" i="1"/>
  <c r="H151" i="1"/>
  <c r="H143" i="1"/>
  <c r="H119" i="1"/>
  <c r="H107" i="1"/>
  <c r="H95" i="1"/>
  <c r="H71" i="1"/>
  <c r="H59" i="1"/>
  <c r="H47" i="1"/>
  <c r="H35" i="1"/>
  <c r="H27" i="1"/>
  <c r="H15" i="1"/>
  <c r="H139" i="1"/>
  <c r="H215" i="1"/>
  <c r="H147" i="1"/>
  <c r="H303" i="1"/>
  <c r="H291" i="1"/>
  <c r="H267" i="1"/>
  <c r="H251" i="1"/>
  <c r="H239" i="1"/>
  <c r="H227" i="1"/>
  <c r="H187" i="1"/>
  <c r="H163" i="1"/>
  <c r="H155" i="1"/>
  <c r="H135" i="1"/>
  <c r="H123" i="1"/>
  <c r="H111" i="1"/>
  <c r="H99" i="1"/>
  <c r="H75" i="1"/>
  <c r="H63" i="1"/>
  <c r="H51" i="1"/>
  <c r="H31" i="1"/>
  <c r="H263" i="1"/>
  <c r="H39" i="1"/>
  <c r="G156" i="1"/>
  <c r="G295" i="1"/>
  <c r="G291" i="1"/>
  <c r="G287" i="1"/>
  <c r="G279" i="1"/>
  <c r="G303" i="1"/>
  <c r="G299" i="1"/>
  <c r="G283" i="1"/>
  <c r="G12" i="1"/>
  <c r="G159" i="1"/>
  <c r="G155" i="1"/>
  <c r="G151" i="1"/>
  <c r="G31" i="1"/>
  <c r="G171" i="1"/>
  <c r="H177" i="1"/>
  <c r="G280" i="1"/>
  <c r="H188" i="1" l="1"/>
  <c r="G11" i="1"/>
  <c r="G298" i="1"/>
  <c r="G274" i="1"/>
  <c r="H238" i="1"/>
  <c r="H186" i="1"/>
  <c r="G178" i="1"/>
  <c r="G166" i="1"/>
  <c r="G154" i="1"/>
  <c r="G146" i="1"/>
  <c r="H118" i="1"/>
  <c r="H98" i="1"/>
  <c r="H62" i="1"/>
  <c r="H30" i="1"/>
  <c r="H286" i="1"/>
  <c r="H108" i="1"/>
  <c r="H20" i="1"/>
  <c r="H298" i="1"/>
  <c r="G294" i="1"/>
  <c r="G290" i="1"/>
  <c r="G226" i="1"/>
  <c r="G214" i="1"/>
  <c r="H210" i="1"/>
  <c r="G210" i="1"/>
  <c r="G141" i="1"/>
  <c r="H129" i="1"/>
  <c r="H109" i="1"/>
  <c r="H69" i="1"/>
  <c r="G17" i="1"/>
  <c r="H232" i="1"/>
  <c r="H228" i="1"/>
  <c r="H271" i="1"/>
  <c r="G289" i="1"/>
  <c r="H277" i="1"/>
  <c r="G237" i="1"/>
  <c r="G233" i="1"/>
  <c r="G229" i="1"/>
  <c r="G225" i="1"/>
  <c r="G221" i="1"/>
  <c r="G201" i="1"/>
  <c r="G197" i="1"/>
  <c r="H181" i="1"/>
  <c r="G97" i="1"/>
  <c r="G85" i="1"/>
  <c r="G81" i="1"/>
  <c r="G65" i="1"/>
  <c r="G61" i="1"/>
  <c r="H45" i="1"/>
  <c r="G33" i="1"/>
  <c r="H83" i="1"/>
  <c r="G42" i="1"/>
  <c r="G252" i="1"/>
  <c r="G216" i="1"/>
  <c r="H204" i="1"/>
  <c r="G204" i="1"/>
  <c r="G64" i="1"/>
  <c r="H64" i="1"/>
  <c r="G305" i="1"/>
  <c r="H293" i="1"/>
  <c r="H281" i="1"/>
  <c r="G281" i="1"/>
  <c r="H269" i="1"/>
  <c r="G269" i="1"/>
  <c r="G245" i="1"/>
  <c r="H245" i="1"/>
  <c r="G241" i="1"/>
  <c r="G217" i="1"/>
  <c r="G256" i="1"/>
  <c r="H236" i="1"/>
  <c r="G236" i="1"/>
  <c r="G220" i="1"/>
  <c r="H220" i="1"/>
  <c r="G208" i="1"/>
  <c r="H208" i="1"/>
  <c r="G68" i="1"/>
  <c r="H60" i="1"/>
  <c r="H301" i="1"/>
  <c r="H265" i="1"/>
  <c r="G253" i="1"/>
  <c r="H68" i="1"/>
  <c r="H289" i="1"/>
  <c r="G228" i="1"/>
  <c r="H252" i="1"/>
  <c r="H216" i="1"/>
  <c r="G265" i="1"/>
  <c r="H305" i="1"/>
  <c r="G240" i="1"/>
  <c r="H240" i="1"/>
  <c r="G224" i="1"/>
  <c r="H224" i="1"/>
  <c r="G212" i="1"/>
  <c r="H297" i="1"/>
  <c r="G297" i="1"/>
  <c r="G285" i="1"/>
  <c r="H285" i="1"/>
  <c r="G273" i="1"/>
  <c r="H273" i="1"/>
  <c r="G261" i="1"/>
  <c r="H249" i="1"/>
  <c r="H256" i="1"/>
  <c r="G277" i="1"/>
  <c r="G293" i="1"/>
  <c r="G177" i="1"/>
  <c r="H173" i="1"/>
  <c r="G169" i="1"/>
  <c r="H157" i="1"/>
  <c r="G153" i="1"/>
  <c r="H153" i="1"/>
  <c r="G149" i="1"/>
  <c r="G145" i="1"/>
  <c r="H137" i="1"/>
  <c r="H133" i="1"/>
  <c r="G133" i="1"/>
  <c r="G129" i="1"/>
  <c r="H125" i="1"/>
  <c r="G125" i="1"/>
  <c r="F9" i="1"/>
  <c r="G161" i="1"/>
  <c r="G157" i="1"/>
  <c r="G173" i="1"/>
  <c r="G89" i="1"/>
  <c r="G69" i="1"/>
  <c r="G109" i="1"/>
  <c r="G127" i="1"/>
  <c r="G250" i="1"/>
  <c r="H237" i="1"/>
  <c r="H241" i="1"/>
  <c r="H169" i="1"/>
  <c r="H57" i="1"/>
  <c r="G258" i="1"/>
  <c r="G249" i="1"/>
  <c r="G181" i="1"/>
  <c r="H25" i="1"/>
  <c r="H161" i="1"/>
  <c r="H105" i="1"/>
  <c r="H101" i="1"/>
  <c r="H89" i="1"/>
  <c r="G139" i="1"/>
  <c r="G123" i="1"/>
  <c r="G51" i="1"/>
  <c r="G27" i="1"/>
  <c r="G209" i="1"/>
  <c r="H65" i="1"/>
  <c r="H81" i="1"/>
  <c r="G53" i="1"/>
  <c r="H53" i="1"/>
  <c r="H26" i="1"/>
  <c r="G26" i="1"/>
  <c r="H22" i="1"/>
  <c r="G22" i="1"/>
  <c r="H18" i="1"/>
  <c r="H14" i="1"/>
  <c r="G14" i="1"/>
  <c r="D9" i="1"/>
  <c r="D307" i="1"/>
  <c r="H229" i="1"/>
  <c r="H221" i="1"/>
  <c r="H209" i="1"/>
  <c r="H205" i="1"/>
  <c r="H197" i="1"/>
  <c r="G87" i="1"/>
  <c r="H233" i="1"/>
  <c r="H213" i="1"/>
  <c r="G83" i="1"/>
  <c r="H225" i="1"/>
  <c r="H217" i="1"/>
  <c r="H201" i="1"/>
  <c r="H87" i="1"/>
  <c r="H193" i="1"/>
  <c r="H189" i="1"/>
  <c r="H185" i="1"/>
  <c r="H178" i="1"/>
  <c r="H174" i="1"/>
  <c r="H166" i="1"/>
  <c r="H162" i="1"/>
  <c r="H158" i="1"/>
  <c r="H150" i="1"/>
  <c r="H146" i="1"/>
  <c r="H142" i="1"/>
  <c r="H138" i="1"/>
  <c r="H130" i="1"/>
  <c r="H154" i="1"/>
  <c r="G235" i="1"/>
  <c r="G213" i="1"/>
  <c r="G131" i="1"/>
  <c r="G271" i="1"/>
  <c r="G231" i="1"/>
  <c r="G119" i="1"/>
  <c r="G79" i="1"/>
  <c r="G267" i="1"/>
  <c r="G243" i="1"/>
  <c r="G227" i="1"/>
  <c r="G223" i="1"/>
  <c r="G219" i="1"/>
  <c r="G215" i="1"/>
  <c r="G211" i="1"/>
  <c r="G199" i="1"/>
  <c r="G179" i="1"/>
  <c r="G175" i="1"/>
  <c r="G147" i="1"/>
  <c r="G143" i="1"/>
  <c r="G99" i="1"/>
  <c r="G95" i="1"/>
  <c r="G259" i="1"/>
  <c r="G163" i="1"/>
  <c r="G135" i="1"/>
  <c r="G115" i="1"/>
  <c r="G111" i="1"/>
  <c r="G107" i="1"/>
  <c r="G19" i="1"/>
  <c r="G307" i="1" l="1"/>
  <c r="G9" i="1"/>
  <c r="H272" i="1" l="1"/>
  <c r="H121" i="1" l="1"/>
  <c r="J65" i="1" l="1"/>
  <c r="J170" i="1"/>
  <c r="J303" i="1"/>
  <c r="J241" i="1"/>
  <c r="J51" i="1"/>
  <c r="J222" i="1"/>
  <c r="J26" i="1"/>
  <c r="J56" i="1"/>
  <c r="J295" i="1"/>
  <c r="J208" i="1"/>
  <c r="J256" i="1"/>
  <c r="J302" i="1"/>
  <c r="J301" i="1"/>
  <c r="J184" i="1"/>
  <c r="J133" i="1"/>
  <c r="J78" i="1"/>
  <c r="J134" i="1"/>
  <c r="J34" i="1"/>
  <c r="J140" i="1"/>
  <c r="J179" i="1"/>
  <c r="J297" i="1"/>
  <c r="J267" i="1"/>
  <c r="J159" i="1"/>
  <c r="J58" i="1"/>
  <c r="J293" i="1"/>
  <c r="J32" i="1"/>
  <c r="J177" i="1"/>
  <c r="J284" i="1"/>
  <c r="J197" i="1"/>
  <c r="J229" i="1"/>
  <c r="J193" i="1"/>
  <c r="J169" i="1"/>
  <c r="J244" i="1"/>
  <c r="J236" i="1"/>
  <c r="J160" i="1"/>
  <c r="J205" i="1"/>
  <c r="J54" i="1"/>
  <c r="J254" i="1"/>
  <c r="J75" i="1"/>
  <c r="J30" i="1"/>
  <c r="J82" i="1"/>
  <c r="J242" i="1"/>
  <c r="J95" i="1"/>
  <c r="J223" i="1"/>
  <c r="J83" i="1"/>
  <c r="H102" i="1"/>
  <c r="J178" i="1"/>
  <c r="J107" i="1"/>
  <c r="J196" i="1"/>
  <c r="J22" i="1"/>
  <c r="J145" i="1"/>
  <c r="J135" i="1"/>
  <c r="J270" i="1"/>
  <c r="J127" i="1"/>
  <c r="J157" i="1"/>
  <c r="J283" i="1"/>
  <c r="J212" i="1"/>
  <c r="J262" i="1"/>
  <c r="J150" i="1"/>
  <c r="J28" i="1"/>
  <c r="J91" i="1"/>
  <c r="J304" i="1"/>
  <c r="J76" i="1"/>
  <c r="J152" i="1"/>
  <c r="J174" i="1"/>
  <c r="J163" i="1"/>
  <c r="J182" i="1"/>
  <c r="J85" i="1"/>
  <c r="J17" i="1"/>
  <c r="J55" i="1"/>
  <c r="J161" i="1"/>
  <c r="J84" i="1"/>
  <c r="J263" i="1"/>
  <c r="J43" i="1"/>
  <c r="J97" i="1"/>
  <c r="J88" i="1"/>
  <c r="J122" i="1"/>
  <c r="J287" i="1"/>
  <c r="J237" i="1"/>
  <c r="J155" i="1"/>
  <c r="J92" i="1"/>
  <c r="J215" i="1"/>
  <c r="J87" i="1"/>
  <c r="J86" i="1"/>
  <c r="J294" i="1"/>
  <c r="J148" i="1"/>
  <c r="J191" i="1"/>
  <c r="J282" i="1"/>
  <c r="J37" i="1"/>
  <c r="J60" i="1"/>
  <c r="J57" i="1"/>
  <c r="J276" i="1"/>
  <c r="J38" i="1"/>
  <c r="J288" i="1"/>
  <c r="J298" i="1"/>
  <c r="J12" i="1"/>
  <c r="J101" i="1"/>
  <c r="J52" i="1"/>
  <c r="J164" i="1"/>
  <c r="J279" i="1"/>
  <c r="J296" i="1"/>
  <c r="J235" i="1"/>
  <c r="J39" i="1"/>
  <c r="J269" i="1"/>
  <c r="J13" i="1"/>
  <c r="J210" i="1"/>
  <c r="J154" i="1"/>
  <c r="J186" i="1"/>
  <c r="J240" i="1"/>
  <c r="J64" i="1"/>
  <c r="J247" i="1"/>
  <c r="J171" i="1"/>
  <c r="O307" i="1"/>
  <c r="J299" i="1"/>
  <c r="J232" i="1"/>
  <c r="J112" i="1"/>
  <c r="J216" i="1"/>
  <c r="J268" i="1"/>
  <c r="J257" i="1"/>
  <c r="J234" i="1"/>
  <c r="J226" i="1"/>
  <c r="J227" i="1"/>
  <c r="J219" i="1"/>
  <c r="J198" i="1"/>
  <c r="J73" i="1"/>
  <c r="J187" i="1"/>
  <c r="J146" i="1"/>
  <c r="J49" i="1"/>
  <c r="J15" i="1"/>
  <c r="J41" i="1"/>
  <c r="J62" i="1"/>
  <c r="J138" i="1"/>
  <c r="J40" i="1"/>
  <c r="J117" i="1"/>
  <c r="J23" i="1"/>
  <c r="J158" i="1"/>
  <c r="J300" i="1"/>
  <c r="J224" i="1"/>
  <c r="J243" i="1"/>
  <c r="J265" i="1"/>
  <c r="J89" i="1"/>
  <c r="J79" i="1"/>
  <c r="J280" i="1"/>
  <c r="J274" i="1"/>
  <c r="J119" i="1"/>
  <c r="J31" i="1"/>
  <c r="J14" i="1"/>
  <c r="J18" i="1"/>
  <c r="J47" i="1"/>
  <c r="J261" i="1"/>
  <c r="J209" i="1"/>
  <c r="J147" i="1"/>
  <c r="J20" i="1"/>
  <c r="J168" i="1"/>
  <c r="J48" i="1"/>
  <c r="J144" i="1"/>
  <c r="J74" i="1"/>
  <c r="J71" i="1"/>
  <c r="J69" i="1"/>
  <c r="J153" i="1"/>
  <c r="J206" i="1"/>
  <c r="J259" i="1"/>
  <c r="J292" i="1"/>
  <c r="J42" i="1"/>
  <c r="J192" i="1"/>
  <c r="J104" i="1"/>
  <c r="J21" i="1"/>
  <c r="J255" i="1"/>
  <c r="J190" i="1"/>
  <c r="J238" i="1"/>
  <c r="J123" i="1"/>
  <c r="J266" i="1"/>
  <c r="J277" i="1"/>
  <c r="J172" i="1"/>
  <c r="J63" i="1"/>
  <c r="J139" i="1"/>
  <c r="J286" i="1"/>
  <c r="J142" i="1"/>
  <c r="J80" i="1"/>
  <c r="J285" i="1"/>
  <c r="J72" i="1"/>
  <c r="J275" i="1"/>
  <c r="J225" i="1"/>
  <c r="J77" i="1"/>
  <c r="J180" i="1"/>
  <c r="J36" i="1"/>
  <c r="J233" i="1"/>
  <c r="J189" i="1"/>
  <c r="J111" i="1"/>
  <c r="J195" i="1"/>
  <c r="J149" i="1"/>
  <c r="J143" i="1"/>
  <c r="J258" i="1"/>
  <c r="J188" i="1"/>
  <c r="J291" i="1"/>
  <c r="J220" i="1"/>
  <c r="J151" i="1" l="1"/>
  <c r="J260" i="1"/>
  <c r="J53" i="1"/>
  <c r="J131" i="1"/>
  <c r="J202" i="1"/>
  <c r="J290" i="1"/>
  <c r="J166" i="1"/>
  <c r="J271" i="1"/>
  <c r="J281" i="1"/>
  <c r="J100" i="1"/>
  <c r="J68" i="1"/>
  <c r="J110" i="1"/>
  <c r="J201" i="1"/>
  <c r="J211" i="1"/>
  <c r="J156" i="1"/>
  <c r="J207" i="1"/>
  <c r="J167" i="1"/>
  <c r="J45" i="1"/>
  <c r="J29" i="1"/>
  <c r="J44" i="1"/>
  <c r="J173" i="1"/>
  <c r="J106" i="1"/>
  <c r="J132" i="1"/>
  <c r="J194" i="1"/>
  <c r="J289" i="1"/>
  <c r="J273" i="1"/>
  <c r="J264" i="1"/>
  <c r="J19" i="1"/>
  <c r="J121" i="1"/>
  <c r="J183" i="1"/>
  <c r="J200" i="1"/>
  <c r="J33" i="1"/>
  <c r="J217" i="1"/>
  <c r="J239" i="1"/>
  <c r="J165" i="1"/>
  <c r="J96" i="1"/>
  <c r="J70" i="1"/>
  <c r="J141" i="1"/>
  <c r="J199" i="1"/>
  <c r="J129" i="1"/>
  <c r="J116" i="1"/>
  <c r="J98" i="1"/>
  <c r="J115" i="1"/>
  <c r="J124" i="1"/>
  <c r="J99" i="1"/>
  <c r="J228" i="1"/>
  <c r="J46" i="1"/>
  <c r="J176" i="1"/>
  <c r="J137" i="1"/>
  <c r="J128" i="1"/>
  <c r="J113" i="1"/>
  <c r="J108" i="1"/>
  <c r="J248" i="1"/>
  <c r="J218" i="1"/>
  <c r="J203" i="1"/>
  <c r="J103" i="1"/>
  <c r="J231" i="1"/>
  <c r="J90" i="1"/>
  <c r="J162" i="1"/>
  <c r="J136" i="1"/>
  <c r="J125" i="1"/>
  <c r="J109" i="1"/>
  <c r="J118" i="1"/>
  <c r="J105" i="1"/>
  <c r="J204" i="1"/>
  <c r="J94" i="1"/>
  <c r="J114" i="1"/>
  <c r="J24" i="1"/>
  <c r="J120" i="1"/>
  <c r="J27" i="1"/>
  <c r="J175" i="1"/>
  <c r="J221" i="1"/>
  <c r="J278" i="1"/>
  <c r="J81" i="1"/>
  <c r="J126" i="1"/>
  <c r="J93" i="1"/>
  <c r="J185" i="1"/>
  <c r="J50" i="1"/>
  <c r="J61" i="1"/>
  <c r="J181" i="1"/>
  <c r="J25" i="1"/>
  <c r="J66" i="1"/>
  <c r="J251" i="1"/>
  <c r="J130" i="1"/>
  <c r="L9" i="1"/>
  <c r="L307" i="1"/>
  <c r="J67" i="1"/>
  <c r="J35" i="1"/>
  <c r="J246" i="1"/>
  <c r="J250" i="1"/>
  <c r="J245" i="1"/>
  <c r="J213" i="1"/>
  <c r="J214" i="1"/>
  <c r="J59" i="1"/>
  <c r="J252" i="1"/>
  <c r="J253" i="1"/>
  <c r="J230" i="1"/>
  <c r="J249" i="1"/>
  <c r="J11" i="1" l="1"/>
  <c r="J102" i="1"/>
  <c r="J272" i="1"/>
  <c r="M307" i="1" l="1"/>
  <c r="M9" i="1"/>
  <c r="H11" i="1" l="1"/>
  <c r="E307" i="1"/>
  <c r="E9" i="1"/>
  <c r="J9" i="1" s="1"/>
  <c r="J307" i="1" s="1"/>
  <c r="H16" i="1"/>
  <c r="J16" i="1"/>
</calcChain>
</file>

<file path=xl/sharedStrings.xml><?xml version="1.0" encoding="utf-8"?>
<sst xmlns="http://schemas.openxmlformats.org/spreadsheetml/2006/main" count="619" uniqueCount="609">
  <si>
    <t>Levy</t>
  </si>
  <si>
    <t xml:space="preserve">  Actual</t>
  </si>
  <si>
    <t>Voter</t>
  </si>
  <si>
    <t>Certified</t>
  </si>
  <si>
    <t>Rollback</t>
  </si>
  <si>
    <t>Authority</t>
  </si>
  <si>
    <t xml:space="preserve">  Levy</t>
  </si>
  <si>
    <t>Maximum</t>
  </si>
  <si>
    <t>Actual</t>
  </si>
  <si>
    <t>School District</t>
  </si>
  <si>
    <t>Approved</t>
  </si>
  <si>
    <t>Percent</t>
  </si>
  <si>
    <t xml:space="preserve">  Percent</t>
  </si>
  <si>
    <t>Possible</t>
  </si>
  <si>
    <t>Allocation</t>
  </si>
  <si>
    <t>Rate</t>
  </si>
  <si>
    <t>01109</t>
  </si>
  <si>
    <t>Washtucna</t>
  </si>
  <si>
    <t>01122</t>
  </si>
  <si>
    <t>Benge</t>
  </si>
  <si>
    <t>01160</t>
  </si>
  <si>
    <t>03050</t>
  </si>
  <si>
    <t>01147</t>
  </si>
  <si>
    <t>Othello</t>
  </si>
  <si>
    <t>03116</t>
  </si>
  <si>
    <t>06098</t>
  </si>
  <si>
    <t>01158</t>
  </si>
  <si>
    <t>Lind</t>
  </si>
  <si>
    <t>04129</t>
  </si>
  <si>
    <t>06103</t>
  </si>
  <si>
    <t>Ritzville</t>
  </si>
  <si>
    <t>06037</t>
  </si>
  <si>
    <t>07035</t>
  </si>
  <si>
    <t>02250</t>
  </si>
  <si>
    <t>Clarkston</t>
  </si>
  <si>
    <t>06101</t>
  </si>
  <si>
    <t>09013</t>
  </si>
  <si>
    <t>02420</t>
  </si>
  <si>
    <t>Asotin-Anatone</t>
  </si>
  <si>
    <t>06112</t>
  </si>
  <si>
    <t>09102</t>
  </si>
  <si>
    <t>03017</t>
  </si>
  <si>
    <t>Kennewick</t>
  </si>
  <si>
    <t>06114</t>
  </si>
  <si>
    <t>10003</t>
  </si>
  <si>
    <t>Paterson</t>
  </si>
  <si>
    <t>06117</t>
  </si>
  <si>
    <t>10065</t>
  </si>
  <si>
    <t>03052</t>
  </si>
  <si>
    <t>Kiona-Benton</t>
  </si>
  <si>
    <t>06119</t>
  </si>
  <si>
    <t>11054</t>
  </si>
  <si>
    <t>03053</t>
  </si>
  <si>
    <t>Finley</t>
  </si>
  <si>
    <t>06122</t>
  </si>
  <si>
    <t>14065</t>
  </si>
  <si>
    <t>Prosser</t>
  </si>
  <si>
    <t>07002</t>
  </si>
  <si>
    <t>14099</t>
  </si>
  <si>
    <t>03400</t>
  </si>
  <si>
    <t>Richland</t>
  </si>
  <si>
    <t>08401</t>
  </si>
  <si>
    <t>14104</t>
  </si>
  <si>
    <t>04019</t>
  </si>
  <si>
    <t>Manson</t>
  </si>
  <si>
    <t>08404</t>
  </si>
  <si>
    <t>16020</t>
  </si>
  <si>
    <t>04069</t>
  </si>
  <si>
    <t>Stehekin</t>
  </si>
  <si>
    <t>09206</t>
  </si>
  <si>
    <t>16046</t>
  </si>
  <si>
    <t>04127</t>
  </si>
  <si>
    <t>Entiat</t>
  </si>
  <si>
    <t>09209</t>
  </si>
  <si>
    <t>19007</t>
  </si>
  <si>
    <t>Lake Chelan</t>
  </si>
  <si>
    <t>10050</t>
  </si>
  <si>
    <t>20215</t>
  </si>
  <si>
    <t>04222</t>
  </si>
  <si>
    <t>Cashmere</t>
  </si>
  <si>
    <t>10309</t>
  </si>
  <si>
    <t>20403</t>
  </si>
  <si>
    <t>04228</t>
  </si>
  <si>
    <t>Cascade</t>
  </si>
  <si>
    <t>11051</t>
  </si>
  <si>
    <t>04246</t>
  </si>
  <si>
    <t>Wenatchee</t>
  </si>
  <si>
    <t>11056</t>
  </si>
  <si>
    <t>21036</t>
  </si>
  <si>
    <t>05121</t>
  </si>
  <si>
    <t>Port Angeles</t>
  </si>
  <si>
    <t>13301</t>
  </si>
  <si>
    <t>21234</t>
  </si>
  <si>
    <t>05313</t>
  </si>
  <si>
    <t>Crescent</t>
  </si>
  <si>
    <t>14005</t>
  </si>
  <si>
    <t>23042</t>
  </si>
  <si>
    <t>05323</t>
  </si>
  <si>
    <t>Sequim</t>
  </si>
  <si>
    <t>14068</t>
  </si>
  <si>
    <t>23054</t>
  </si>
  <si>
    <t>05401</t>
  </si>
  <si>
    <t>Cape Flattery</t>
  </si>
  <si>
    <t>14097</t>
  </si>
  <si>
    <t>23402</t>
  </si>
  <si>
    <t>05402</t>
  </si>
  <si>
    <t>Quillayute Valley</t>
  </si>
  <si>
    <t>14172</t>
  </si>
  <si>
    <t>23404</t>
  </si>
  <si>
    <t>Vancouver</t>
  </si>
  <si>
    <t>16048</t>
  </si>
  <si>
    <t>24014</t>
  </si>
  <si>
    <t>Hockinson</t>
  </si>
  <si>
    <t>16049</t>
  </si>
  <si>
    <t>27019</t>
  </si>
  <si>
    <t>La Center</t>
  </si>
  <si>
    <t>16050</t>
  </si>
  <si>
    <t>27343</t>
  </si>
  <si>
    <t>Green Mountain</t>
  </si>
  <si>
    <t>17404</t>
  </si>
  <si>
    <t>28010</t>
  </si>
  <si>
    <t>Washougal</t>
  </si>
  <si>
    <t>17408</t>
  </si>
  <si>
    <t>29317</t>
  </si>
  <si>
    <t>Evergreen</t>
  </si>
  <si>
    <t>19401</t>
  </si>
  <si>
    <t>30002</t>
  </si>
  <si>
    <t>Camas</t>
  </si>
  <si>
    <t>20203</t>
  </si>
  <si>
    <t>30029</t>
  </si>
  <si>
    <t>Battle Ground</t>
  </si>
  <si>
    <t>20404</t>
  </si>
  <si>
    <t>30031</t>
  </si>
  <si>
    <t>Ridgefield</t>
  </si>
  <si>
    <t>21014</t>
  </si>
  <si>
    <t>31063</t>
  </si>
  <si>
    <t>Dayton</t>
  </si>
  <si>
    <t>21226</t>
  </si>
  <si>
    <t>32123</t>
  </si>
  <si>
    <t>Starbuck</t>
  </si>
  <si>
    <t>21232</t>
  </si>
  <si>
    <t>32312</t>
  </si>
  <si>
    <t>08122</t>
  </si>
  <si>
    <t>Longview</t>
  </si>
  <si>
    <t>21237</t>
  </si>
  <si>
    <t>33030</t>
  </si>
  <si>
    <t>08130</t>
  </si>
  <si>
    <t>Toutle Lake</t>
  </si>
  <si>
    <t>21301</t>
  </si>
  <si>
    <t>33070</t>
  </si>
  <si>
    <t>Castle Rock</t>
  </si>
  <si>
    <t>21302</t>
  </si>
  <si>
    <t>33183</t>
  </si>
  <si>
    <t>08402</t>
  </si>
  <si>
    <t>Kalama</t>
  </si>
  <si>
    <t>21401</t>
  </si>
  <si>
    <t>33202</t>
  </si>
  <si>
    <t>Woodland</t>
  </si>
  <si>
    <t>22008</t>
  </si>
  <si>
    <t>33205</t>
  </si>
  <si>
    <t>08458</t>
  </si>
  <si>
    <t>Kelso</t>
  </si>
  <si>
    <t>22200</t>
  </si>
  <si>
    <t>34324</t>
  </si>
  <si>
    <t>Orondo</t>
  </si>
  <si>
    <t>23309</t>
  </si>
  <si>
    <t>36101</t>
  </si>
  <si>
    <t>09075</t>
  </si>
  <si>
    <t>Bridgeport</t>
  </si>
  <si>
    <t>23311</t>
  </si>
  <si>
    <t>36250</t>
  </si>
  <si>
    <t>Palisades</t>
  </si>
  <si>
    <t>23403</t>
  </si>
  <si>
    <t>38264</t>
  </si>
  <si>
    <t>Eastmont</t>
  </si>
  <si>
    <t>25200</t>
  </si>
  <si>
    <t>38304</t>
  </si>
  <si>
    <t>09207</t>
  </si>
  <si>
    <t>Mansfield</t>
  </si>
  <si>
    <t>27003</t>
  </si>
  <si>
    <t>39002</t>
  </si>
  <si>
    <t>Waterville</t>
  </si>
  <si>
    <t>27083</t>
  </si>
  <si>
    <t>Keller</t>
  </si>
  <si>
    <t>27320</t>
  </si>
  <si>
    <t>Curlew</t>
  </si>
  <si>
    <t>27416</t>
  </si>
  <si>
    <t>Orient</t>
  </si>
  <si>
    <t>28137</t>
  </si>
  <si>
    <t>10070</t>
  </si>
  <si>
    <t>Inchelium</t>
  </si>
  <si>
    <t>28144</t>
  </si>
  <si>
    <t>Republic</t>
  </si>
  <si>
    <t>28149</t>
  </si>
  <si>
    <t>11001</t>
  </si>
  <si>
    <t>Pasco</t>
  </si>
  <si>
    <t>29103</t>
  </si>
  <si>
    <t>North Franklin</t>
  </si>
  <si>
    <t>29311</t>
  </si>
  <si>
    <t>Star</t>
  </si>
  <si>
    <t>29320</t>
  </si>
  <si>
    <t>Kahlotus</t>
  </si>
  <si>
    <t>30303</t>
  </si>
  <si>
    <t>12110</t>
  </si>
  <si>
    <t>Pomeroy</t>
  </si>
  <si>
    <t>31103</t>
  </si>
  <si>
    <t>13073</t>
  </si>
  <si>
    <t>Wahluke</t>
  </si>
  <si>
    <t>31311</t>
  </si>
  <si>
    <t>13144</t>
  </si>
  <si>
    <t>Quincy</t>
  </si>
  <si>
    <t>31401</t>
  </si>
  <si>
    <t>13146</t>
  </si>
  <si>
    <t>Warden</t>
  </si>
  <si>
    <t>32081</t>
  </si>
  <si>
    <t>13151</t>
  </si>
  <si>
    <t>Coulee-Hartline</t>
  </si>
  <si>
    <t>32326</t>
  </si>
  <si>
    <t>13156</t>
  </si>
  <si>
    <t>Soap Lake</t>
  </si>
  <si>
    <t>32354</t>
  </si>
  <si>
    <t>13160</t>
  </si>
  <si>
    <t>Royal</t>
  </si>
  <si>
    <t>32360</t>
  </si>
  <si>
    <t>13161</t>
  </si>
  <si>
    <t>Moses Lake</t>
  </si>
  <si>
    <t>32363</t>
  </si>
  <si>
    <t>13165</t>
  </si>
  <si>
    <t>Ephrata</t>
  </si>
  <si>
    <t>32414</t>
  </si>
  <si>
    <t>13167</t>
  </si>
  <si>
    <t>Wilson Creek</t>
  </si>
  <si>
    <t>33036</t>
  </si>
  <si>
    <t>Grand Coulee Dam</t>
  </si>
  <si>
    <t>33115</t>
  </si>
  <si>
    <t>Aberdeen</t>
  </si>
  <si>
    <t>33206</t>
  </si>
  <si>
    <t>14028</t>
  </si>
  <si>
    <t>Hoquiam</t>
  </si>
  <si>
    <t>33207</t>
  </si>
  <si>
    <t>14064</t>
  </si>
  <si>
    <t>North Beach</t>
  </si>
  <si>
    <t>33211</t>
  </si>
  <si>
    <t>McCleary</t>
  </si>
  <si>
    <t>33212</t>
  </si>
  <si>
    <t>14066</t>
  </si>
  <si>
    <t>Montesano</t>
  </si>
  <si>
    <t>34003</t>
  </si>
  <si>
    <t>Elma</t>
  </si>
  <si>
    <t>34033</t>
  </si>
  <si>
    <t>14077</t>
  </si>
  <si>
    <t>Taholah</t>
  </si>
  <si>
    <t>34111</t>
  </si>
  <si>
    <t>Quinault</t>
  </si>
  <si>
    <t>36140</t>
  </si>
  <si>
    <t>Cosmopolis</t>
  </si>
  <si>
    <t>36401</t>
  </si>
  <si>
    <t>Satsop</t>
  </si>
  <si>
    <t>38126</t>
  </si>
  <si>
    <t>14117</t>
  </si>
  <si>
    <t>Wishkah Valley</t>
  </si>
  <si>
    <t>38300</t>
  </si>
  <si>
    <t>Ocosta</t>
  </si>
  <si>
    <t>38322</t>
  </si>
  <si>
    <t>14400</t>
  </si>
  <si>
    <t>Oakville</t>
  </si>
  <si>
    <t>38324</t>
  </si>
  <si>
    <t>15201</t>
  </si>
  <si>
    <t>Oak Harbor</t>
  </si>
  <si>
    <t>39007</t>
  </si>
  <si>
    <t>15204</t>
  </si>
  <si>
    <t>Coupeville</t>
  </si>
  <si>
    <t>39090</t>
  </si>
  <si>
    <t>15206</t>
  </si>
  <si>
    <t>South Whidbey</t>
  </si>
  <si>
    <t>Queets-Clearwater</t>
  </si>
  <si>
    <t>Brinnon</t>
  </si>
  <si>
    <t>Quilcene</t>
  </si>
  <si>
    <t>Chimacum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</si>
  <si>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</si>
  <si>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</si>
  <si>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</si>
  <si>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</si>
  <si>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</si>
  <si>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</si>
  <si>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</si>
  <si>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</si>
  <si>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</si>
  <si>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</si>
  <si>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</si>
  <si>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</si>
  <si>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</si>
  <si>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</si>
  <si>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</si>
  <si>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Skykomish</t>
  </si>
  <si>
    <t>17405</t>
  </si>
  <si>
    <t>Bellevue</t>
  </si>
  <si>
    <t>17406</t>
  </si>
  <si>
    <t>Tukwila</t>
  </si>
  <si>
    <t>17407</t>
  </si>
  <si>
    <t>Riverview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</si>
  <si>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</si>
  <si>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</si>
  <si>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</si>
  <si>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</si>
  <si>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</si>
  <si>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</si>
  <si>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</si>
  <si>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</si>
  <si>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</si>
  <si>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</si>
  <si>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</si>
  <si>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</si>
  <si>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</si>
  <si>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</si>
  <si>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</si>
  <si>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</si>
  <si>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</si>
  <si>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</si>
  <si>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</si>
  <si>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</si>
  <si>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</si>
  <si>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</si>
  <si>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</si>
  <si>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</si>
  <si>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</si>
  <si>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Damman</t>
  </si>
  <si>
    <t>19028</t>
  </si>
  <si>
    <t>Easton</t>
  </si>
  <si>
    <t>19400</t>
  </si>
  <si>
    <t>Thorp</t>
  </si>
  <si>
    <t>Ellensburg</t>
  </si>
  <si>
    <t>19403</t>
  </si>
  <si>
    <t>Kittitas</t>
  </si>
  <si>
    <t>19404</t>
  </si>
  <si>
    <t>Cle Elum-Roslyn</t>
  </si>
  <si>
    <t>20094</t>
  </si>
  <si>
    <t>Wishram</t>
  </si>
  <si>
    <t>Bickleton</t>
  </si>
  <si>
    <t>Centerville</t>
  </si>
  <si>
    <t>20400</t>
  </si>
  <si>
    <t>Trout Lake</t>
  </si>
  <si>
    <t>20401</t>
  </si>
  <si>
    <t>Glenwood</t>
  </si>
  <si>
    <t>20402</t>
  </si>
  <si>
    <t>Klickitat</t>
  </si>
  <si>
    <t>Roosevelt</t>
  </si>
  <si>
    <t>Goldendale</t>
  </si>
  <si>
    <t>20405</t>
  </si>
  <si>
    <t>White Salmon</t>
  </si>
  <si>
    <t>20406</t>
  </si>
  <si>
    <t>Lyle</t>
  </si>
  <si>
    <t>Napavine</t>
  </si>
  <si>
    <t>Evaline</t>
  </si>
  <si>
    <t>21206</t>
  </si>
  <si>
    <t>Mossyrock</t>
  </si>
  <si>
    <t>21214</t>
  </si>
  <si>
    <t>Morton</t>
  </si>
  <si>
    <t>Adna</t>
  </si>
  <si>
    <t>Winlock</t>
  </si>
  <si>
    <t>Boistfort</t>
  </si>
  <si>
    <t>Toledo</t>
  </si>
  <si>
    <t>21300</t>
  </si>
  <si>
    <t>Onalaska</t>
  </si>
  <si>
    <t>Pe Ell</t>
  </si>
  <si>
    <t>Chehalis</t>
  </si>
  <si>
    <t>21303</t>
  </si>
  <si>
    <t>White Pass</t>
  </si>
  <si>
    <t>Centralia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</si>
  <si>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</si>
  <si>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</si>
  <si>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</si>
  <si>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</si>
  <si>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</si>
  <si>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</si>
  <si>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</si>
  <si>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</si>
  <si>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</si>
  <si>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Wilbur</t>
  </si>
  <si>
    <t>22204</t>
  </si>
  <si>
    <t>Harrington</t>
  </si>
  <si>
    <t>22207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</si>
  <si>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</si>
  <si>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</si>
  <si>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</si>
  <si>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</si>
  <si>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</si>
  <si>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</si>
  <si>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</si>
  <si>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</si>
  <si>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</si>
  <si>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</si>
  <si>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</si>
  <si>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</si>
  <si>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</si>
  <si>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</si>
  <si>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</si>
  <si>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</si>
  <si>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</si>
  <si>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</si>
  <si>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</si>
  <si>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</si>
  <si>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</si>
  <si>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</si>
  <si>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</si>
  <si>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</si>
  <si>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</si>
  <si>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</si>
  <si>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</si>
  <si>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</si>
  <si>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</si>
  <si>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</si>
  <si>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</si>
  <si>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</si>
  <si>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</si>
  <si>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</si>
  <si>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</si>
  <si>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</si>
  <si>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</si>
  <si>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</si>
  <si>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</si>
  <si>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</si>
  <si>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</si>
  <si>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</si>
  <si>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Puyallup</t>
  </si>
  <si>
    <t>27010</t>
  </si>
  <si>
    <t>Tacoma</t>
  </si>
  <si>
    <t>Carbonado</t>
  </si>
  <si>
    <t>University Place</t>
  </si>
  <si>
    <t>Sumner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</si>
  <si>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</si>
  <si>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</si>
  <si>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</si>
  <si>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</si>
  <si>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</si>
  <si>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</si>
  <si>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</si>
  <si>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</si>
  <si>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</si>
  <si>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</si>
  <si>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</si>
  <si>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</si>
  <si>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</si>
  <si>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White River</t>
  </si>
  <si>
    <t>27417</t>
  </si>
  <si>
    <t>Fife</t>
  </si>
  <si>
    <t>Shaw</t>
  </si>
  <si>
    <t>Orcas</t>
  </si>
  <si>
    <t>Lopez</t>
  </si>
  <si>
    <t>San Juan</t>
  </si>
  <si>
    <t>29011</t>
  </si>
  <si>
    <t>Concrete</t>
  </si>
  <si>
    <t>29100</t>
  </si>
  <si>
    <t>Burlington-Edison</t>
  </si>
  <si>
    <t>29101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</si>
  <si>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</si>
  <si>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</si>
  <si>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</si>
  <si>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</si>
  <si>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</si>
  <si>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</si>
  <si>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</si>
  <si>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</si>
  <si>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</si>
  <si>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</si>
  <si>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</si>
  <si>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</si>
  <si>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</si>
  <si>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</si>
  <si>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</si>
  <si>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</si>
  <si>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</si>
  <si>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</si>
  <si>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</si>
  <si>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</si>
  <si>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</si>
  <si>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Index</t>
  </si>
  <si>
    <t>Monroe</t>
  </si>
  <si>
    <t>31201</t>
  </si>
  <si>
    <t>Snohomish</t>
  </si>
  <si>
    <t>31306</t>
  </si>
  <si>
    <t>Lakewood</t>
  </si>
  <si>
    <t>Sultan</t>
  </si>
  <si>
    <t>31330</t>
  </si>
  <si>
    <t>Darrington</t>
  </si>
  <si>
    <t>31332</t>
  </si>
  <si>
    <t>Granite Falls</t>
  </si>
  <si>
    <t>Stanwood-Camano</t>
  </si>
  <si>
    <t>Spokane</t>
  </si>
  <si>
    <t>Orchard Prairie</t>
  </si>
  <si>
    <t>Great Northern</t>
  </si>
  <si>
    <t>32325</t>
  </si>
  <si>
    <t>Nine Mile Falls</t>
  </si>
  <si>
    <t>Medical Lake</t>
  </si>
  <si>
    <t>Mead</t>
  </si>
  <si>
    <t>32356</t>
  </si>
  <si>
    <t>Central Valley</t>
  </si>
  <si>
    <t>32358</t>
  </si>
  <si>
    <t>Freeman</t>
  </si>
  <si>
    <t>Cheney</t>
  </si>
  <si>
    <t>32361</t>
  </si>
  <si>
    <t>East Valley</t>
  </si>
  <si>
    <t>32362</t>
  </si>
  <si>
    <t>Liberty</t>
  </si>
  <si>
    <t>West Valley</t>
  </si>
  <si>
    <t>Deer Park</t>
  </si>
  <si>
    <t>32416</t>
  </si>
  <si>
    <t>Riverside</t>
  </si>
  <si>
    <t>Onion Creek</t>
  </si>
  <si>
    <t>Chewelah</t>
  </si>
  <si>
    <t>33049</t>
  </si>
  <si>
    <t>Wellpinit</t>
  </si>
  <si>
    <t>Valley</t>
  </si>
  <si>
    <t>Colville</t>
  </si>
  <si>
    <t>Loon Lake</t>
  </si>
  <si>
    <t>Summit Valley</t>
  </si>
  <si>
    <t>Columbia</t>
  </si>
  <si>
    <t>Mary Walker</t>
  </si>
  <si>
    <t>Northport</t>
  </si>
  <si>
    <t>Kettle Falls</t>
  </si>
  <si>
    <t>34002</t>
  </si>
  <si>
    <t>Yelm</t>
  </si>
  <si>
    <t>North Thurston</t>
  </si>
  <si>
    <t>Tumwater</t>
  </si>
  <si>
    <t>Olympia</t>
  </si>
  <si>
    <t>34307</t>
  </si>
  <si>
    <t>Rainier</t>
  </si>
  <si>
    <t>Griffin</t>
  </si>
  <si>
    <t>34401</t>
  </si>
  <si>
    <t>Rochester</t>
  </si>
  <si>
    <t>34402</t>
  </si>
  <si>
    <t>Tenino</t>
  </si>
  <si>
    <t>35200</t>
  </si>
  <si>
    <t>Wahkiakum</t>
  </si>
  <si>
    <t>Dixie</t>
  </si>
  <si>
    <t>Walla Walla</t>
  </si>
  <si>
    <t>College Place</t>
  </si>
  <si>
    <t>36300</t>
  </si>
  <si>
    <t>Touchet</t>
  </si>
  <si>
    <t>36400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</si>
  <si>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</si>
  <si>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</si>
  <si>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</si>
  <si>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</si>
  <si>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</si>
  <si>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</si>
  <si>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</si>
  <si>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</si>
  <si>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</si>
  <si>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</si>
  <si>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</si>
  <si>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</si>
  <si>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</si>
  <si>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</si>
  <si>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</si>
  <si>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</si>
  <si>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</si>
  <si>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Lacrosse</t>
  </si>
  <si>
    <t>Lamont</t>
  </si>
  <si>
    <t>38265</t>
  </si>
  <si>
    <t>Tekoa</t>
  </si>
  <si>
    <t>38267</t>
  </si>
  <si>
    <t>Pullman</t>
  </si>
  <si>
    <t>Colfax</t>
  </si>
  <si>
    <t>38301</t>
  </si>
  <si>
    <t>Palouse</t>
  </si>
  <si>
    <t>38302</t>
  </si>
  <si>
    <t>Garfield</t>
  </si>
  <si>
    <t>Steptoe</t>
  </si>
  <si>
    <t>38306</t>
  </si>
  <si>
    <t>Colton</t>
  </si>
  <si>
    <t>38308</t>
  </si>
  <si>
    <t>Endicott</t>
  </si>
  <si>
    <t>38320</t>
  </si>
  <si>
    <t>Rosalia</t>
  </si>
  <si>
    <t>St. John</t>
  </si>
  <si>
    <t>Oakesdale</t>
  </si>
  <si>
    <t>Union Gap</t>
  </si>
  <si>
    <t>39003</t>
  </si>
  <si>
    <t>Naches Valley</t>
  </si>
  <si>
    <t>Yakima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</si>
  <si>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</si>
  <si>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</si>
  <si>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</si>
  <si>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</si>
  <si>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</si>
  <si>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</si>
  <si>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</si>
  <si>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</si>
  <si>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</si>
  <si>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</si>
  <si>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</si>
  <si>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</si>
  <si>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</si>
  <si>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</si>
  <si>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</si>
  <si>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</si>
  <si>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</si>
  <si>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</si>
  <si>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</si>
  <si>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</si>
  <si>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</si>
  <si>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 xml:space="preserve">  State Total/Average:</t>
  </si>
  <si>
    <t>*  An asterisk indicates that the district voluntarily rolled back the levy below both the voter approved and levy authority amounts.</t>
  </si>
  <si>
    <t>14% Levy</t>
  </si>
  <si>
    <t>2018 Excess General Fund Levies</t>
  </si>
  <si>
    <t>2018 LEA</t>
  </si>
  <si>
    <t xml:space="preserve">    2018 Levy Authority, Rollbacks, and Local Effort Assistance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</si>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</sst>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00_)"/>
    <numFmt numFmtId="165" formatCode="#,##0.000_);\(#,##0.000\)"/>
  </numFmts>
  <fonts count="8">
    <font>
      <sz val="8"/>
      <name val="Arial MT"/>
    </font>
    <font>
      <b/>
      <sz val="8"/>
      <name val="Arial MT"/>
      <family val="2"/>
    </font>
    <font>
      <sz val="8"/>
      <name val="Arial MT"/>
      <family val="2"/>
    </font>
    <font>
      <sz val="8"/>
      <color theme="0" tint="-0.249977111117893"/>
      <name val="Arial MT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6795556505021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9" fontId="0" fillId="0" borderId="0" xfId="0" applyNumberFormat="1" applyProtection="1"/>
    <xf numFmtId="0" fontId="1" fillId="0" borderId="0" xfId="0" applyFont="1"/>
    <xf numFmtId="164" fontId="0" fillId="0" borderId="0" xfId="0" applyNumberFormat="1" applyProtection="1"/>
    <xf numFmtId="37" fontId="0" fillId="0" borderId="0" xfId="0" applyNumberFormat="1"/>
    <xf numFmtId="37" fontId="3" fillId="0" borderId="0" xfId="0" applyNumberFormat="1" applyFont="1"/>
    <xf numFmtId="5" fontId="3" fillId="0" borderId="0" xfId="0" applyNumberFormat="1" applyFont="1"/>
    <xf numFmtId="0" fontId="2" fillId="0" borderId="0" xfId="0" applyFont="1"/>
    <xf numFmtId="37" fontId="2" fillId="0" borderId="0" xfId="0" applyNumberFormat="1" applyFont="1"/>
    <xf numFmtId="5" fontId="3" fillId="0" borderId="0" xfId="0" applyNumberFormat="1" applyFont="1" applyAlignment="1">
      <alignment wrapText="1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37" fontId="4" fillId="0" borderId="0" xfId="0" applyNumberFormat="1" applyFont="1" applyProtection="1"/>
    <xf numFmtId="10" fontId="4" fillId="0" borderId="0" xfId="0" applyNumberFormat="1" applyFont="1" applyProtection="1"/>
    <xf numFmtId="10" fontId="4" fillId="0" borderId="0" xfId="0" quotePrefix="1" applyNumberFormat="1" applyFont="1" applyProtection="1"/>
    <xf numFmtId="164" fontId="4" fillId="0" borderId="0" xfId="0" applyNumberFormat="1" applyFont="1" applyProtection="1"/>
    <xf numFmtId="37" fontId="7" fillId="0" borderId="0" xfId="0" applyNumberFormat="1" applyFont="1" applyProtection="1"/>
    <xf numFmtId="37" fontId="7" fillId="0" borderId="0" xfId="0" applyNumberFormat="1" applyFont="1" applyAlignment="1" applyProtection="1"/>
    <xf numFmtId="10" fontId="7" fillId="0" borderId="0" xfId="0" applyNumberFormat="1" applyFont="1" applyProtection="1"/>
    <xf numFmtId="10" fontId="7" fillId="0" borderId="0" xfId="0" quotePrefix="1" applyNumberFormat="1" applyFont="1" applyProtection="1"/>
    <xf numFmtId="37" fontId="7" fillId="0" borderId="0" xfId="0" applyNumberFormat="1" applyFont="1"/>
    <xf numFmtId="164" fontId="7" fillId="0" borderId="0" xfId="0" applyNumberFormat="1" applyFont="1" applyProtection="1"/>
    <xf numFmtId="5" fontId="4" fillId="0" borderId="0" xfId="0" applyNumberFormat="1" applyFont="1" applyProtection="1"/>
    <xf numFmtId="165" fontId="4" fillId="0" borderId="0" xfId="0" applyNumberFormat="1" applyFont="1" applyProtection="1"/>
    <xf numFmtId="0" fontId="4" fillId="2" borderId="0" xfId="0" applyFont="1" applyFill="1" applyAlignment="1"/>
    <xf numFmtId="5" fontId="0" fillId="0" borderId="0" xfId="0" applyNumberFormat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2:O320"/>
  <sheetViews>
    <sheetView tabSelected="1" defaultGridColor="0" colorId="22" zoomScaleNormal="100" zoomScaleSheetLayoutView="80" workbookViewId="0">
      <pane ySplit="8" topLeftCell="A9" activePane="bottomLeft" state="frozen"/>
      <selection pane="bottomLeft" activeCell="D6" sqref="D6"/>
    </sheetView>
  </sheetViews>
  <sheetFormatPr defaultColWidth="9.83203125" defaultRowHeight="11.25"/>
  <cols>
    <col min="1" max="1" width="4.6640625" customWidth="1"/>
    <col min="2" max="2" width="7.83203125" customWidth="1"/>
    <col min="3" max="3" width="18" customWidth="1"/>
    <col min="4" max="4" width="20" customWidth="1"/>
    <col min="5" max="5" width="20.6640625" customWidth="1"/>
    <col min="6" max="6" width="21.1640625" customWidth="1"/>
    <col min="7" max="7" width="16.83203125" bestFit="1" customWidth="1"/>
    <col min="8" max="8" width="4.1640625" customWidth="1"/>
    <col min="9" max="9" width="10.83203125" customWidth="1"/>
    <col min="10" max="10" width="10.1640625" customWidth="1"/>
    <col min="11" max="11" width="3.33203125" customWidth="1"/>
    <col min="12" max="12" width="19.1640625" customWidth="1"/>
    <col min="13" max="13" width="18" customWidth="1"/>
    <col min="14" max="14" width="2.83203125" customWidth="1"/>
    <col min="15" max="15" width="12" bestFit="1" customWidth="1"/>
  </cols>
  <sheetData>
    <row r="2" spans="1:15">
      <c r="B2" s="1"/>
    </row>
    <row r="3" spans="1:15" ht="19.5" customHeight="1">
      <c r="C3" s="29" t="s">
        <v>607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.75">
      <c r="B5" s="11"/>
      <c r="C5" s="11"/>
      <c r="D5" s="28" t="s">
        <v>605</v>
      </c>
      <c r="E5" s="28"/>
      <c r="F5" s="28"/>
      <c r="G5" s="28"/>
      <c r="H5" s="26"/>
      <c r="I5" s="12" t="s">
        <v>0</v>
      </c>
      <c r="J5" s="12" t="s">
        <v>1</v>
      </c>
      <c r="K5" s="12"/>
      <c r="L5" s="28" t="s">
        <v>606</v>
      </c>
      <c r="M5" s="28"/>
      <c r="N5" s="13"/>
      <c r="O5" s="11"/>
    </row>
    <row r="6" spans="1:15" ht="15.75">
      <c r="A6" s="2"/>
      <c r="B6" s="11"/>
      <c r="C6" s="11"/>
      <c r="D6" s="12" t="s">
        <v>2</v>
      </c>
      <c r="E6" s="12" t="s">
        <v>0</v>
      </c>
      <c r="F6" s="12" t="s">
        <v>3</v>
      </c>
      <c r="G6" s="12" t="s">
        <v>4</v>
      </c>
      <c r="H6" s="12"/>
      <c r="I6" s="12" t="s">
        <v>5</v>
      </c>
      <c r="J6" s="12" t="s">
        <v>6</v>
      </c>
      <c r="K6" s="12"/>
      <c r="L6" s="12" t="s">
        <v>7</v>
      </c>
      <c r="M6" s="12" t="s">
        <v>8</v>
      </c>
      <c r="N6" s="13"/>
      <c r="O6" s="12" t="s">
        <v>604</v>
      </c>
    </row>
    <row r="7" spans="1:15" ht="15.75">
      <c r="A7" s="2"/>
      <c r="B7" s="11" t="s">
        <v>9</v>
      </c>
      <c r="C7" s="11"/>
      <c r="D7" s="12" t="s">
        <v>10</v>
      </c>
      <c r="E7" s="12" t="s">
        <v>5</v>
      </c>
      <c r="F7" s="12" t="s">
        <v>0</v>
      </c>
      <c r="G7" s="11"/>
      <c r="H7" s="11"/>
      <c r="I7" s="12" t="s">
        <v>11</v>
      </c>
      <c r="J7" s="12" t="s">
        <v>12</v>
      </c>
      <c r="K7" s="12"/>
      <c r="L7" s="12" t="s">
        <v>13</v>
      </c>
      <c r="M7" s="12" t="s">
        <v>14</v>
      </c>
      <c r="N7" s="13"/>
      <c r="O7" s="12" t="s">
        <v>15</v>
      </c>
    </row>
    <row r="8" spans="1:15" ht="6" customHeight="1">
      <c r="A8" s="2"/>
    </row>
    <row r="9" spans="1:15" ht="15.75">
      <c r="A9" s="2"/>
      <c r="B9" s="11" t="s">
        <v>602</v>
      </c>
      <c r="C9" s="11"/>
      <c r="D9" s="14">
        <f>SUM(D11:D305)</f>
        <v>2606634102</v>
      </c>
      <c r="E9" s="14">
        <f t="shared" ref="E9:M9" si="0">SUM(E11:E305)</f>
        <v>3199148943</v>
      </c>
      <c r="F9" s="14">
        <f t="shared" si="0"/>
        <v>2582216527</v>
      </c>
      <c r="G9" s="14">
        <f t="shared" si="0"/>
        <v>24417575</v>
      </c>
      <c r="H9" s="14"/>
      <c r="I9" s="15">
        <v>0.29330000000000001</v>
      </c>
      <c r="J9" s="16">
        <f>(F9+M9)/((E9+L9)/I9)</f>
        <v>0.2440126144253898</v>
      </c>
      <c r="K9" s="16"/>
      <c r="L9" s="14">
        <f t="shared" si="0"/>
        <v>484788475</v>
      </c>
      <c r="M9" s="14">
        <f t="shared" si="0"/>
        <v>482656302</v>
      </c>
      <c r="N9" s="14"/>
      <c r="O9" s="17">
        <v>1.5580000000000001</v>
      </c>
    </row>
    <row r="10" spans="1:15" s="7" customFormat="1">
      <c r="A10" s="2"/>
      <c r="D10"/>
      <c r="E10"/>
      <c r="F10"/>
      <c r="G10"/>
      <c r="H10" s="8"/>
    </row>
    <row r="11" spans="1:15" ht="15.75">
      <c r="A11" s="2"/>
      <c r="B11" s="13" t="s">
        <v>16</v>
      </c>
      <c r="C11" s="13" t="s">
        <v>17</v>
      </c>
      <c r="D11" s="18">
        <v>150000</v>
      </c>
      <c r="E11" s="18">
        <v>395027</v>
      </c>
      <c r="F11" s="18">
        <v>150000</v>
      </c>
      <c r="G11" s="18">
        <f>D11-F11</f>
        <v>0</v>
      </c>
      <c r="H11" s="19" t="str">
        <f>IF(AND(D11&gt;F11,E11&gt;F11),"*","")</f>
        <v/>
      </c>
      <c r="I11" s="20">
        <v>0.28000000000000003</v>
      </c>
      <c r="J11" s="21">
        <f>IFERROR((F11+M11)/((E11+L11)/I11),0)</f>
        <v>0.17036472881843459</v>
      </c>
      <c r="K11" s="21"/>
      <c r="L11" s="18">
        <v>230753</v>
      </c>
      <c r="M11" s="18">
        <v>230753</v>
      </c>
      <c r="N11" s="22"/>
      <c r="O11" s="23">
        <v>5.9349999999999996</v>
      </c>
    </row>
    <row r="12" spans="1:15" ht="15.75">
      <c r="A12" s="2"/>
      <c r="B12" s="13" t="s">
        <v>18</v>
      </c>
      <c r="C12" s="13" t="s">
        <v>19</v>
      </c>
      <c r="D12" s="18">
        <v>50000</v>
      </c>
      <c r="E12" s="18">
        <v>96973</v>
      </c>
      <c r="F12" s="18">
        <v>50000</v>
      </c>
      <c r="G12" s="18">
        <f t="shared" ref="G12:G74" si="1">D12-F12</f>
        <v>0</v>
      </c>
      <c r="H12" s="19" t="str">
        <f>IF(AND(D12&gt;F12,E12&gt;F12),"*","")</f>
        <v/>
      </c>
      <c r="I12" s="20">
        <v>0.28000000000000003</v>
      </c>
      <c r="J12" s="21">
        <f t="shared" ref="J12:J75" si="2">IFERROR((F12+M12)/((E12+L12)/I12),0)</f>
        <v>0.17710749685121299</v>
      </c>
      <c r="K12" s="21"/>
      <c r="L12" s="18">
        <v>30854</v>
      </c>
      <c r="M12" s="18">
        <v>30854</v>
      </c>
      <c r="N12" s="22"/>
      <c r="O12" s="23">
        <v>3.012</v>
      </c>
    </row>
    <row r="13" spans="1:15" ht="15.75">
      <c r="A13" s="2"/>
      <c r="B13" s="13" t="s">
        <v>22</v>
      </c>
      <c r="C13" s="13" t="s">
        <v>23</v>
      </c>
      <c r="D13" s="18">
        <v>3050000</v>
      </c>
      <c r="E13" s="18">
        <v>9631715</v>
      </c>
      <c r="F13" s="18">
        <v>3050000</v>
      </c>
      <c r="G13" s="18">
        <f t="shared" si="1"/>
        <v>0</v>
      </c>
      <c r="H13" s="19" t="str">
        <f t="shared" ref="H13:H75" si="3">IF(AND(D13&gt;F13,E13&gt;F13),"*","")</f>
        <v/>
      </c>
      <c r="I13" s="20">
        <v>0.28000000000000003</v>
      </c>
      <c r="J13" s="21">
        <f t="shared" si="2"/>
        <v>0.157580983815991</v>
      </c>
      <c r="K13" s="21"/>
      <c r="L13" s="18">
        <v>5422157</v>
      </c>
      <c r="M13" s="18">
        <v>5422157</v>
      </c>
      <c r="N13" s="22"/>
      <c r="O13" s="23">
        <v>5.8090000000000002</v>
      </c>
    </row>
    <row r="14" spans="1:15" ht="15.75">
      <c r="A14" s="2"/>
      <c r="B14" s="13" t="s">
        <v>26</v>
      </c>
      <c r="C14" s="13" t="s">
        <v>27</v>
      </c>
      <c r="D14" s="18">
        <v>812900</v>
      </c>
      <c r="E14" s="18">
        <v>990557</v>
      </c>
      <c r="F14" s="18">
        <v>812900</v>
      </c>
      <c r="G14" s="18">
        <f t="shared" si="1"/>
        <v>0</v>
      </c>
      <c r="H14" s="19" t="str">
        <f t="shared" si="3"/>
        <v/>
      </c>
      <c r="I14" s="20">
        <v>0.29199999999999998</v>
      </c>
      <c r="J14" s="21">
        <f t="shared" si="2"/>
        <v>0.24322172292884928</v>
      </c>
      <c r="K14" s="21"/>
      <c r="L14" s="18">
        <v>72946</v>
      </c>
      <c r="M14" s="18">
        <v>72946</v>
      </c>
      <c r="N14" s="22"/>
      <c r="O14" s="23">
        <v>1.821</v>
      </c>
    </row>
    <row r="15" spans="1:15" ht="15.75">
      <c r="A15" s="2"/>
      <c r="B15" s="13" t="s">
        <v>20</v>
      </c>
      <c r="C15" s="13" t="s">
        <v>30</v>
      </c>
      <c r="D15" s="18">
        <v>1038215</v>
      </c>
      <c r="E15" s="18">
        <v>1434187</v>
      </c>
      <c r="F15" s="18">
        <v>1038215</v>
      </c>
      <c r="G15" s="18">
        <f t="shared" si="1"/>
        <v>0</v>
      </c>
      <c r="H15" s="19" t="str">
        <f t="shared" si="3"/>
        <v/>
      </c>
      <c r="I15" s="20">
        <v>0.32119999999999999</v>
      </c>
      <c r="J15" s="21">
        <f t="shared" si="2"/>
        <v>0.23867189626286237</v>
      </c>
      <c r="K15" s="21"/>
      <c r="L15" s="18">
        <v>106939</v>
      </c>
      <c r="M15" s="18">
        <v>106939</v>
      </c>
      <c r="N15" s="22"/>
      <c r="O15" s="23">
        <v>1.853</v>
      </c>
    </row>
    <row r="16" spans="1:15" ht="15.75">
      <c r="A16" s="2"/>
      <c r="B16" s="13" t="s">
        <v>33</v>
      </c>
      <c r="C16" s="13" t="s">
        <v>34</v>
      </c>
      <c r="D16" s="18">
        <v>4838492</v>
      </c>
      <c r="E16" s="18">
        <v>6489785</v>
      </c>
      <c r="F16" s="18">
        <v>4838492</v>
      </c>
      <c r="G16" s="18">
        <f t="shared" si="1"/>
        <v>0</v>
      </c>
      <c r="H16" s="19" t="str">
        <f t="shared" si="3"/>
        <v/>
      </c>
      <c r="I16" s="20">
        <v>0.28000000000000003</v>
      </c>
      <c r="J16" s="21">
        <f t="shared" si="2"/>
        <v>0.22688651908468679</v>
      </c>
      <c r="K16" s="21"/>
      <c r="L16" s="18">
        <v>2215388</v>
      </c>
      <c r="M16" s="18">
        <v>2215388</v>
      </c>
      <c r="N16" s="22"/>
      <c r="O16" s="23">
        <v>3.173</v>
      </c>
    </row>
    <row r="17" spans="1:15" ht="15.75">
      <c r="A17" s="2"/>
      <c r="B17" s="13" t="s">
        <v>37</v>
      </c>
      <c r="C17" s="13" t="s">
        <v>38</v>
      </c>
      <c r="D17" s="18">
        <v>1606000</v>
      </c>
      <c r="E17" s="18">
        <v>1643759</v>
      </c>
      <c r="F17" s="18">
        <v>1606000</v>
      </c>
      <c r="G17" s="18">
        <f>D17-F17</f>
        <v>0</v>
      </c>
      <c r="H17" s="19" t="str">
        <f>IF(AND(D17&gt;F17,E17&gt;F17),"*","")</f>
        <v/>
      </c>
      <c r="I17" s="20">
        <v>0.28000000000000003</v>
      </c>
      <c r="J17" s="21">
        <f t="shared" si="2"/>
        <v>0.27494533948991173</v>
      </c>
      <c r="K17" s="21"/>
      <c r="L17" s="18">
        <v>447879</v>
      </c>
      <c r="M17" s="18">
        <v>447879</v>
      </c>
      <c r="N17" s="22"/>
      <c r="O17" s="23">
        <v>2.7250000000000001</v>
      </c>
    </row>
    <row r="18" spans="1:15" ht="15.75">
      <c r="A18" s="2"/>
      <c r="B18" s="13" t="s">
        <v>41</v>
      </c>
      <c r="C18" s="13" t="s">
        <v>42</v>
      </c>
      <c r="D18" s="18">
        <v>25600000</v>
      </c>
      <c r="E18" s="18">
        <v>42203690</v>
      </c>
      <c r="F18" s="18">
        <v>25600000</v>
      </c>
      <c r="G18" s="18">
        <f t="shared" si="1"/>
        <v>0</v>
      </c>
      <c r="H18" s="19" t="str">
        <f t="shared" si="3"/>
        <v/>
      </c>
      <c r="I18" s="20">
        <v>0.28000000000000003</v>
      </c>
      <c r="J18" s="21">
        <f t="shared" si="2"/>
        <v>0.20057756118068021</v>
      </c>
      <c r="K18" s="21"/>
      <c r="L18" s="18">
        <v>16331823</v>
      </c>
      <c r="M18" s="18">
        <v>16331823</v>
      </c>
      <c r="N18" s="22"/>
      <c r="O18" s="23">
        <v>3.5249999999999999</v>
      </c>
    </row>
    <row r="19" spans="1:15" ht="15.75">
      <c r="A19" s="2"/>
      <c r="B19" s="13" t="s">
        <v>21</v>
      </c>
      <c r="C19" s="13" t="s">
        <v>45</v>
      </c>
      <c r="D19" s="18">
        <v>299816</v>
      </c>
      <c r="E19" s="18">
        <v>633722</v>
      </c>
      <c r="F19" s="18">
        <v>299816</v>
      </c>
      <c r="G19" s="18">
        <f t="shared" si="1"/>
        <v>0</v>
      </c>
      <c r="H19" s="19" t="str">
        <f t="shared" si="3"/>
        <v/>
      </c>
      <c r="I19" s="20">
        <v>0.28000000000000003</v>
      </c>
      <c r="J19" s="21">
        <f t="shared" si="2"/>
        <v>0.13246893748362848</v>
      </c>
      <c r="K19" s="21"/>
      <c r="L19" s="18">
        <v>0</v>
      </c>
      <c r="M19" s="18">
        <v>0</v>
      </c>
      <c r="N19" s="22"/>
      <c r="O19" s="23">
        <v>0.53</v>
      </c>
    </row>
    <row r="20" spans="1:15" ht="15.75">
      <c r="A20" s="2"/>
      <c r="B20" s="13" t="s">
        <v>48</v>
      </c>
      <c r="C20" s="13" t="s">
        <v>49</v>
      </c>
      <c r="D20" s="18">
        <v>2200000</v>
      </c>
      <c r="E20" s="18">
        <v>3744916</v>
      </c>
      <c r="F20" s="18">
        <v>2200000</v>
      </c>
      <c r="G20" s="18">
        <f t="shared" si="1"/>
        <v>0</v>
      </c>
      <c r="H20" s="19" t="str">
        <f t="shared" si="3"/>
        <v/>
      </c>
      <c r="I20" s="20">
        <v>0.28000000000000003</v>
      </c>
      <c r="J20" s="21">
        <f t="shared" si="2"/>
        <v>0.19574890171573078</v>
      </c>
      <c r="K20" s="21"/>
      <c r="L20" s="18">
        <v>1389456</v>
      </c>
      <c r="M20" s="18">
        <v>1389456</v>
      </c>
      <c r="N20" s="22"/>
      <c r="O20" s="23">
        <v>3.456</v>
      </c>
    </row>
    <row r="21" spans="1:15" ht="15.75">
      <c r="A21" s="2"/>
      <c r="B21" s="13" t="s">
        <v>52</v>
      </c>
      <c r="C21" s="13" t="s">
        <v>53</v>
      </c>
      <c r="D21" s="18">
        <v>1950000</v>
      </c>
      <c r="E21" s="18">
        <v>2522408</v>
      </c>
      <c r="F21" s="18">
        <v>1950000</v>
      </c>
      <c r="G21" s="18">
        <f t="shared" si="1"/>
        <v>0</v>
      </c>
      <c r="H21" s="19" t="str">
        <f t="shared" si="3"/>
        <v/>
      </c>
      <c r="I21" s="20">
        <v>0.28000000000000003</v>
      </c>
      <c r="J21" s="21">
        <f t="shared" si="2"/>
        <v>0.2302163931493208</v>
      </c>
      <c r="K21" s="21"/>
      <c r="L21" s="18">
        <v>697010</v>
      </c>
      <c r="M21" s="18">
        <v>697010</v>
      </c>
      <c r="N21" s="22"/>
      <c r="O21" s="23">
        <v>2.7749999999999999</v>
      </c>
    </row>
    <row r="22" spans="1:15" ht="15.75">
      <c r="A22" s="2"/>
      <c r="B22" s="13" t="s">
        <v>24</v>
      </c>
      <c r="C22" s="13" t="s">
        <v>56</v>
      </c>
      <c r="D22" s="18">
        <v>4243219</v>
      </c>
      <c r="E22" s="18">
        <v>7271848</v>
      </c>
      <c r="F22" s="18">
        <v>4243219</v>
      </c>
      <c r="G22" s="18">
        <f t="shared" si="1"/>
        <v>0</v>
      </c>
      <c r="H22" s="19" t="str">
        <f t="shared" si="3"/>
        <v/>
      </c>
      <c r="I22" s="20">
        <v>0.28000000000000003</v>
      </c>
      <c r="J22" s="21">
        <f t="shared" si="2"/>
        <v>0.19168473884017814</v>
      </c>
      <c r="K22" s="21"/>
      <c r="L22" s="18">
        <v>2330299</v>
      </c>
      <c r="M22" s="18">
        <v>2330299</v>
      </c>
      <c r="N22" s="22"/>
      <c r="O22" s="23">
        <v>3.069</v>
      </c>
    </row>
    <row r="23" spans="1:15" ht="15.75">
      <c r="A23" s="2"/>
      <c r="B23" s="13" t="s">
        <v>59</v>
      </c>
      <c r="C23" s="13" t="s">
        <v>60</v>
      </c>
      <c r="D23" s="18">
        <v>25400000</v>
      </c>
      <c r="E23" s="18">
        <v>32161662</v>
      </c>
      <c r="F23" s="18">
        <v>25400000</v>
      </c>
      <c r="G23" s="18">
        <f t="shared" si="1"/>
        <v>0</v>
      </c>
      <c r="H23" s="19" t="str">
        <f t="shared" si="3"/>
        <v/>
      </c>
      <c r="I23" s="20">
        <v>0.28000000000000003</v>
      </c>
      <c r="J23" s="21">
        <f t="shared" si="2"/>
        <v>0.23174922861194394</v>
      </c>
      <c r="K23" s="21"/>
      <c r="L23" s="18">
        <v>7076371</v>
      </c>
      <c r="M23" s="18">
        <v>7076371</v>
      </c>
      <c r="N23" s="22"/>
      <c r="O23" s="23">
        <v>2.4369999999999998</v>
      </c>
    </row>
    <row r="24" spans="1:15" ht="15.75">
      <c r="A24" s="2"/>
      <c r="B24" s="13" t="s">
        <v>63</v>
      </c>
      <c r="C24" s="13" t="s">
        <v>64</v>
      </c>
      <c r="D24" s="18">
        <v>1333609</v>
      </c>
      <c r="E24" s="18">
        <v>2473685</v>
      </c>
      <c r="F24" s="18">
        <v>1333609</v>
      </c>
      <c r="G24" s="18">
        <f t="shared" si="1"/>
        <v>0</v>
      </c>
      <c r="H24" s="19" t="str">
        <f t="shared" si="3"/>
        <v/>
      </c>
      <c r="I24" s="20">
        <v>0.28000000000000003</v>
      </c>
      <c r="J24" s="21">
        <f t="shared" si="2"/>
        <v>0.15095314075963592</v>
      </c>
      <c r="K24" s="21"/>
      <c r="L24" s="18">
        <v>0</v>
      </c>
      <c r="M24" s="18">
        <v>0</v>
      </c>
      <c r="N24" s="22"/>
      <c r="O24" s="23">
        <v>1.3340000000000001</v>
      </c>
    </row>
    <row r="25" spans="1:15" ht="15.75">
      <c r="A25" s="2"/>
      <c r="B25" s="13" t="s">
        <v>67</v>
      </c>
      <c r="C25" s="13" t="s">
        <v>68</v>
      </c>
      <c r="D25" s="18">
        <v>0</v>
      </c>
      <c r="E25" s="18">
        <v>91377</v>
      </c>
      <c r="F25" s="18">
        <v>0</v>
      </c>
      <c r="G25" s="18">
        <f t="shared" si="1"/>
        <v>0</v>
      </c>
      <c r="H25" s="19" t="str">
        <f t="shared" si="3"/>
        <v/>
      </c>
      <c r="I25" s="20">
        <v>0.28000000000000003</v>
      </c>
      <c r="J25" s="21">
        <f t="shared" si="2"/>
        <v>0</v>
      </c>
      <c r="K25" s="21"/>
      <c r="L25" s="18">
        <v>0</v>
      </c>
      <c r="M25" s="18">
        <v>0</v>
      </c>
      <c r="N25" s="22"/>
      <c r="O25" s="23">
        <v>1.4730000000000001</v>
      </c>
    </row>
    <row r="26" spans="1:15" ht="15.75">
      <c r="A26" s="2"/>
      <c r="B26" s="13" t="s">
        <v>71</v>
      </c>
      <c r="C26" s="13" t="s">
        <v>72</v>
      </c>
      <c r="D26" s="18">
        <v>690000</v>
      </c>
      <c r="E26" s="18">
        <v>1208096</v>
      </c>
      <c r="F26" s="18">
        <v>690000</v>
      </c>
      <c r="G26" s="18">
        <f t="shared" si="1"/>
        <v>0</v>
      </c>
      <c r="H26" s="19" t="str">
        <f t="shared" si="3"/>
        <v/>
      </c>
      <c r="I26" s="20">
        <v>0.28000000000000003</v>
      </c>
      <c r="J26" s="21">
        <f t="shared" si="2"/>
        <v>0.17971020624593409</v>
      </c>
      <c r="K26" s="21"/>
      <c r="L26" s="18">
        <v>238381</v>
      </c>
      <c r="M26" s="18">
        <v>238381</v>
      </c>
      <c r="N26" s="22"/>
      <c r="O26" s="23">
        <v>2.339</v>
      </c>
    </row>
    <row r="27" spans="1:15" ht="15.75">
      <c r="A27" s="2"/>
      <c r="B27" s="13" t="s">
        <v>28</v>
      </c>
      <c r="C27" s="13" t="s">
        <v>75</v>
      </c>
      <c r="D27" s="18">
        <v>3256394</v>
      </c>
      <c r="E27" s="18">
        <v>4979494</v>
      </c>
      <c r="F27" s="18">
        <v>3256394</v>
      </c>
      <c r="G27" s="18">
        <f t="shared" si="1"/>
        <v>0</v>
      </c>
      <c r="H27" s="19" t="str">
        <f t="shared" si="3"/>
        <v/>
      </c>
      <c r="I27" s="20">
        <v>0.28000000000000003</v>
      </c>
      <c r="J27" s="21">
        <f t="shared" si="2"/>
        <v>0.18310903075694038</v>
      </c>
      <c r="K27" s="21"/>
      <c r="L27" s="18">
        <v>0</v>
      </c>
      <c r="M27" s="18">
        <v>0</v>
      </c>
      <c r="N27" s="22"/>
      <c r="O27" s="23">
        <v>1.0169999999999999</v>
      </c>
    </row>
    <row r="28" spans="1:15" ht="15.75">
      <c r="A28" s="2"/>
      <c r="B28" s="13" t="s">
        <v>78</v>
      </c>
      <c r="C28" s="13" t="s">
        <v>79</v>
      </c>
      <c r="D28" s="18">
        <v>2630000</v>
      </c>
      <c r="E28" s="18">
        <v>4059495</v>
      </c>
      <c r="F28" s="18">
        <v>2630000</v>
      </c>
      <c r="G28" s="18">
        <f t="shared" si="1"/>
        <v>0</v>
      </c>
      <c r="H28" s="19" t="str">
        <f t="shared" si="3"/>
        <v/>
      </c>
      <c r="I28" s="20">
        <v>0.28789999999999999</v>
      </c>
      <c r="J28" s="21">
        <f t="shared" si="2"/>
        <v>0.21048588822728864</v>
      </c>
      <c r="K28" s="21"/>
      <c r="L28" s="18">
        <v>1256740</v>
      </c>
      <c r="M28" s="18">
        <v>1256740</v>
      </c>
      <c r="N28" s="22"/>
      <c r="O28" s="23">
        <v>3.0790000000000002</v>
      </c>
    </row>
    <row r="29" spans="1:15" ht="15.75">
      <c r="A29" s="2"/>
      <c r="B29" s="13" t="s">
        <v>82</v>
      </c>
      <c r="C29" s="13" t="s">
        <v>83</v>
      </c>
      <c r="D29" s="18">
        <v>3163728</v>
      </c>
      <c r="E29" s="18">
        <v>4252282</v>
      </c>
      <c r="F29" s="18">
        <v>3163728</v>
      </c>
      <c r="G29" s="18">
        <f t="shared" si="1"/>
        <v>0</v>
      </c>
      <c r="H29" s="19" t="str">
        <f t="shared" si="3"/>
        <v/>
      </c>
      <c r="I29" s="20">
        <v>0.28000000000000003</v>
      </c>
      <c r="J29" s="21">
        <f t="shared" si="2"/>
        <v>0.20832198805253274</v>
      </c>
      <c r="K29" s="21"/>
      <c r="L29" s="18">
        <v>0</v>
      </c>
      <c r="M29" s="18">
        <v>0</v>
      </c>
      <c r="N29" s="22"/>
      <c r="O29" s="23">
        <v>0.79</v>
      </c>
    </row>
    <row r="30" spans="1:15" ht="15.75">
      <c r="A30" s="2"/>
      <c r="B30" s="13" t="s">
        <v>85</v>
      </c>
      <c r="C30" s="13" t="s">
        <v>86</v>
      </c>
      <c r="D30" s="18">
        <v>12527890</v>
      </c>
      <c r="E30" s="18">
        <v>20388697</v>
      </c>
      <c r="F30" s="18">
        <v>12527890</v>
      </c>
      <c r="G30" s="18">
        <f t="shared" si="1"/>
        <v>0</v>
      </c>
      <c r="H30" s="19" t="str">
        <f t="shared" si="3"/>
        <v/>
      </c>
      <c r="I30" s="20">
        <v>0.28000000000000003</v>
      </c>
      <c r="J30" s="21">
        <f t="shared" si="2"/>
        <v>0.1941689932925478</v>
      </c>
      <c r="K30" s="21"/>
      <c r="L30" s="18">
        <v>5255019</v>
      </c>
      <c r="M30" s="18">
        <v>5255019</v>
      </c>
      <c r="N30" s="22"/>
      <c r="O30" s="23">
        <v>2.64</v>
      </c>
    </row>
    <row r="31" spans="1:15" ht="15.75">
      <c r="A31" s="2"/>
      <c r="B31" s="13" t="s">
        <v>89</v>
      </c>
      <c r="C31" s="13" t="s">
        <v>90</v>
      </c>
      <c r="D31" s="18">
        <v>9100000</v>
      </c>
      <c r="E31" s="18">
        <v>11423053</v>
      </c>
      <c r="F31" s="18">
        <v>9100000</v>
      </c>
      <c r="G31" s="18">
        <f t="shared" si="1"/>
        <v>0</v>
      </c>
      <c r="H31" s="19" t="str">
        <f t="shared" si="3"/>
        <v/>
      </c>
      <c r="I31" s="20">
        <v>0.28000000000000003</v>
      </c>
      <c r="J31" s="21">
        <f t="shared" si="2"/>
        <v>0.22980348765350164</v>
      </c>
      <c r="K31" s="21"/>
      <c r="L31" s="18">
        <v>1535115</v>
      </c>
      <c r="M31" s="18">
        <v>1535115</v>
      </c>
      <c r="N31" s="22"/>
      <c r="O31" s="23">
        <v>2.0510000000000002</v>
      </c>
    </row>
    <row r="32" spans="1:15" ht="15.75">
      <c r="A32" s="2"/>
      <c r="B32" s="13" t="s">
        <v>93</v>
      </c>
      <c r="C32" s="13" t="s">
        <v>94</v>
      </c>
      <c r="D32" s="18">
        <v>520000</v>
      </c>
      <c r="E32" s="18">
        <v>1151382</v>
      </c>
      <c r="F32" s="18">
        <v>520000</v>
      </c>
      <c r="G32" s="18">
        <f t="shared" si="1"/>
        <v>0</v>
      </c>
      <c r="H32" s="19" t="str">
        <f t="shared" si="3"/>
        <v/>
      </c>
      <c r="I32" s="20">
        <v>0.28000000000000003</v>
      </c>
      <c r="J32" s="21">
        <f t="shared" si="2"/>
        <v>0.13361657049605555</v>
      </c>
      <c r="K32" s="21"/>
      <c r="L32" s="18">
        <v>60700</v>
      </c>
      <c r="M32" s="18">
        <v>58408</v>
      </c>
      <c r="N32" s="22"/>
      <c r="O32" s="23">
        <v>1.7330000000000001</v>
      </c>
    </row>
    <row r="33" spans="1:15" ht="15.75">
      <c r="A33" s="2"/>
      <c r="B33" s="13" t="s">
        <v>97</v>
      </c>
      <c r="C33" s="13" t="s">
        <v>98</v>
      </c>
      <c r="D33" s="18">
        <v>6324000</v>
      </c>
      <c r="E33" s="18">
        <v>8994702</v>
      </c>
      <c r="F33" s="18">
        <v>6324000</v>
      </c>
      <c r="G33" s="18">
        <f t="shared" si="1"/>
        <v>0</v>
      </c>
      <c r="H33" s="19" t="str">
        <f t="shared" si="3"/>
        <v/>
      </c>
      <c r="I33" s="20">
        <v>0.28000000000000003</v>
      </c>
      <c r="J33" s="21">
        <f t="shared" si="2"/>
        <v>0.19686255308958542</v>
      </c>
      <c r="K33" s="21"/>
      <c r="L33" s="18">
        <v>0</v>
      </c>
      <c r="M33" s="18">
        <v>0</v>
      </c>
      <c r="N33" s="22"/>
      <c r="O33" s="23">
        <v>0.998</v>
      </c>
    </row>
    <row r="34" spans="1:15" ht="15.75">
      <c r="A34" s="2"/>
      <c r="B34" s="13" t="s">
        <v>101</v>
      </c>
      <c r="C34" s="13" t="s">
        <v>102</v>
      </c>
      <c r="D34" s="18">
        <v>375000</v>
      </c>
      <c r="E34" s="18">
        <v>1298174</v>
      </c>
      <c r="F34" s="18">
        <v>375000</v>
      </c>
      <c r="G34" s="18">
        <f t="shared" si="1"/>
        <v>0</v>
      </c>
      <c r="H34" s="19" t="str">
        <f t="shared" si="3"/>
        <v/>
      </c>
      <c r="I34" s="20">
        <v>0.28000000000000003</v>
      </c>
      <c r="J34" s="21">
        <f t="shared" si="2"/>
        <v>0.15858947219107891</v>
      </c>
      <c r="K34" s="21"/>
      <c r="L34" s="18">
        <v>830873</v>
      </c>
      <c r="M34" s="18">
        <v>830873</v>
      </c>
      <c r="N34" s="22"/>
      <c r="O34" s="23">
        <v>7.4429999999999996</v>
      </c>
    </row>
    <row r="35" spans="1:15" ht="15.75">
      <c r="A35" s="2"/>
      <c r="B35" s="13" t="s">
        <v>105</v>
      </c>
      <c r="C35" s="13" t="s">
        <v>106</v>
      </c>
      <c r="D35" s="18">
        <v>714304</v>
      </c>
      <c r="E35" s="18">
        <v>5383451</v>
      </c>
      <c r="F35" s="18">
        <v>714304</v>
      </c>
      <c r="G35" s="18">
        <f t="shared" si="1"/>
        <v>0</v>
      </c>
      <c r="H35" s="19" t="str">
        <f t="shared" si="3"/>
        <v/>
      </c>
      <c r="I35" s="20">
        <v>0.28000000000000003</v>
      </c>
      <c r="J35" s="21">
        <f t="shared" si="2"/>
        <v>0.13353405721716516</v>
      </c>
      <c r="K35" s="21"/>
      <c r="L35" s="18">
        <v>3844549</v>
      </c>
      <c r="M35" s="18">
        <v>3686597</v>
      </c>
      <c r="N35" s="22"/>
      <c r="O35" s="23">
        <v>9.5990000000000002</v>
      </c>
    </row>
    <row r="36" spans="1:15" ht="15.75">
      <c r="A36" s="2"/>
      <c r="B36" s="13" t="s">
        <v>31</v>
      </c>
      <c r="C36" s="13" t="s">
        <v>109</v>
      </c>
      <c r="D36" s="18">
        <v>47300000</v>
      </c>
      <c r="E36" s="18">
        <v>64578034</v>
      </c>
      <c r="F36" s="18">
        <v>47300000</v>
      </c>
      <c r="G36" s="18">
        <f t="shared" si="1"/>
        <v>0</v>
      </c>
      <c r="H36" s="19" t="str">
        <f t="shared" si="3"/>
        <v/>
      </c>
      <c r="I36" s="20">
        <v>0.28000000000000003</v>
      </c>
      <c r="J36" s="21">
        <f t="shared" si="2"/>
        <v>0.21576031387759279</v>
      </c>
      <c r="K36" s="21"/>
      <c r="L36" s="18">
        <v>10731324</v>
      </c>
      <c r="M36" s="18">
        <v>10731324</v>
      </c>
      <c r="N36" s="22"/>
      <c r="O36" s="23">
        <v>2.1789999999999998</v>
      </c>
    </row>
    <row r="37" spans="1:15" ht="15.75">
      <c r="A37" s="2"/>
      <c r="B37" s="13" t="s">
        <v>25</v>
      </c>
      <c r="C37" s="13" t="s">
        <v>112</v>
      </c>
      <c r="D37" s="18">
        <v>4820000</v>
      </c>
      <c r="E37" s="18">
        <v>4732605</v>
      </c>
      <c r="F37" s="18">
        <v>4732605</v>
      </c>
      <c r="G37" s="18">
        <f t="shared" si="1"/>
        <v>87395</v>
      </c>
      <c r="H37" s="19" t="str">
        <f t="shared" si="3"/>
        <v/>
      </c>
      <c r="I37" s="20">
        <v>0.28000000000000003</v>
      </c>
      <c r="J37" s="21">
        <f t="shared" si="2"/>
        <v>0.28000000000000003</v>
      </c>
      <c r="K37" s="21"/>
      <c r="L37" s="18">
        <v>656652</v>
      </c>
      <c r="M37" s="18">
        <v>656652</v>
      </c>
      <c r="N37" s="22"/>
      <c r="O37" s="23">
        <v>2.06</v>
      </c>
    </row>
    <row r="38" spans="1:15" ht="15.75">
      <c r="A38" s="2"/>
      <c r="B38" s="13" t="s">
        <v>35</v>
      </c>
      <c r="C38" s="13" t="s">
        <v>115</v>
      </c>
      <c r="D38" s="18">
        <v>2813580</v>
      </c>
      <c r="E38" s="18">
        <v>4172354</v>
      </c>
      <c r="F38" s="18">
        <v>2813580</v>
      </c>
      <c r="G38" s="18">
        <f t="shared" si="1"/>
        <v>0</v>
      </c>
      <c r="H38" s="19" t="str">
        <f t="shared" si="3"/>
        <v/>
      </c>
      <c r="I38" s="20">
        <v>0.28000000000000003</v>
      </c>
      <c r="J38" s="21">
        <f t="shared" si="2"/>
        <v>0.20516361723710413</v>
      </c>
      <c r="K38" s="21"/>
      <c r="L38" s="18">
        <v>911493</v>
      </c>
      <c r="M38" s="18">
        <v>911493</v>
      </c>
      <c r="N38" s="22"/>
      <c r="O38" s="23">
        <v>2.4289999999999998</v>
      </c>
    </row>
    <row r="39" spans="1:15" ht="15.75">
      <c r="A39" s="2"/>
      <c r="B39" s="13" t="s">
        <v>29</v>
      </c>
      <c r="C39" s="13" t="s">
        <v>118</v>
      </c>
      <c r="D39" s="18">
        <v>525000</v>
      </c>
      <c r="E39" s="18">
        <v>780760</v>
      </c>
      <c r="F39" s="18">
        <v>525000</v>
      </c>
      <c r="G39" s="18">
        <f t="shared" si="1"/>
        <v>0</v>
      </c>
      <c r="H39" s="19" t="str">
        <f t="shared" si="3"/>
        <v/>
      </c>
      <c r="I39" s="20">
        <v>0.37580000000000002</v>
      </c>
      <c r="J39" s="21">
        <f t="shared" si="2"/>
        <v>0.25718392200419599</v>
      </c>
      <c r="K39" s="21"/>
      <c r="L39" s="18">
        <v>29540</v>
      </c>
      <c r="M39" s="18">
        <v>29540</v>
      </c>
      <c r="N39" s="22"/>
      <c r="O39" s="23">
        <v>1.7270000000000001</v>
      </c>
    </row>
    <row r="40" spans="1:15" ht="15.75">
      <c r="A40" s="2"/>
      <c r="B40" s="13" t="s">
        <v>39</v>
      </c>
      <c r="C40" s="13" t="s">
        <v>121</v>
      </c>
      <c r="D40" s="18">
        <v>7550000</v>
      </c>
      <c r="E40" s="18">
        <v>9120088</v>
      </c>
      <c r="F40" s="18">
        <v>7550000</v>
      </c>
      <c r="G40" s="18">
        <f t="shared" si="1"/>
        <v>0</v>
      </c>
      <c r="H40" s="19" t="str">
        <f t="shared" si="3"/>
        <v/>
      </c>
      <c r="I40" s="20">
        <v>0.28000000000000003</v>
      </c>
      <c r="J40" s="21">
        <f t="shared" si="2"/>
        <v>0.23625840916293178</v>
      </c>
      <c r="K40" s="21"/>
      <c r="L40" s="18">
        <v>930407</v>
      </c>
      <c r="M40" s="18">
        <v>930407</v>
      </c>
      <c r="N40" s="22"/>
      <c r="O40" s="23">
        <v>1.9119999999999999</v>
      </c>
    </row>
    <row r="41" spans="1:15" ht="15.75">
      <c r="A41" s="2"/>
      <c r="B41" s="13" t="s">
        <v>43</v>
      </c>
      <c r="C41" s="13" t="s">
        <v>124</v>
      </c>
      <c r="D41" s="18">
        <v>51521000</v>
      </c>
      <c r="E41" s="18">
        <v>66514919</v>
      </c>
      <c r="F41" s="18">
        <v>51521000</v>
      </c>
      <c r="G41" s="18">
        <f t="shared" si="1"/>
        <v>0</v>
      </c>
      <c r="H41" s="19" t="str">
        <f t="shared" si="3"/>
        <v/>
      </c>
      <c r="I41" s="20">
        <v>0.28000000000000003</v>
      </c>
      <c r="J41" s="21">
        <f t="shared" si="2"/>
        <v>0.23042370360405606</v>
      </c>
      <c r="K41" s="21"/>
      <c r="L41" s="18">
        <v>18168642</v>
      </c>
      <c r="M41" s="18">
        <v>18168642</v>
      </c>
      <c r="N41" s="22"/>
      <c r="O41" s="23">
        <v>2.7290000000000001</v>
      </c>
    </row>
    <row r="42" spans="1:15" ht="15.75">
      <c r="A42" s="2"/>
      <c r="B42" s="13" t="s">
        <v>46</v>
      </c>
      <c r="C42" s="13" t="s">
        <v>127</v>
      </c>
      <c r="D42" s="18">
        <v>16100000</v>
      </c>
      <c r="E42" s="18">
        <v>18523082</v>
      </c>
      <c r="F42" s="18">
        <v>16100000</v>
      </c>
      <c r="G42" s="18">
        <f t="shared" si="1"/>
        <v>0</v>
      </c>
      <c r="H42" s="19" t="str">
        <f t="shared" si="3"/>
        <v/>
      </c>
      <c r="I42" s="20">
        <v>0.28000000000000003</v>
      </c>
      <c r="J42" s="21">
        <f t="shared" si="2"/>
        <v>0.24739798508067648</v>
      </c>
      <c r="K42" s="21"/>
      <c r="L42" s="18">
        <v>2287379</v>
      </c>
      <c r="M42" s="18">
        <v>2287379</v>
      </c>
      <c r="N42" s="22"/>
      <c r="O42" s="23">
        <v>1.9970000000000001</v>
      </c>
    </row>
    <row r="43" spans="1:15" ht="15.75">
      <c r="A43" s="2"/>
      <c r="B43" s="13" t="s">
        <v>50</v>
      </c>
      <c r="C43" s="13" t="s">
        <v>130</v>
      </c>
      <c r="D43" s="18">
        <v>31680000</v>
      </c>
      <c r="E43" s="18">
        <v>34150680</v>
      </c>
      <c r="F43" s="18">
        <v>31680000</v>
      </c>
      <c r="G43" s="18">
        <f t="shared" si="1"/>
        <v>0</v>
      </c>
      <c r="H43" s="19" t="str">
        <f t="shared" si="3"/>
        <v/>
      </c>
      <c r="I43" s="20">
        <v>0.28000000000000003</v>
      </c>
      <c r="J43" s="21">
        <f t="shared" si="2"/>
        <v>0.26328543715893143</v>
      </c>
      <c r="K43" s="21"/>
      <c r="L43" s="18">
        <v>7237803</v>
      </c>
      <c r="M43" s="18">
        <v>7237803</v>
      </c>
      <c r="N43" s="22"/>
      <c r="O43" s="23">
        <v>2.3959999999999999</v>
      </c>
    </row>
    <row r="44" spans="1:15" ht="15.75">
      <c r="A44" s="2"/>
      <c r="B44" s="13" t="s">
        <v>54</v>
      </c>
      <c r="C44" s="13" t="s">
        <v>133</v>
      </c>
      <c r="D44" s="18">
        <v>6674262</v>
      </c>
      <c r="E44" s="18">
        <v>8168629</v>
      </c>
      <c r="F44" s="18">
        <v>6674262</v>
      </c>
      <c r="G44" s="18">
        <f t="shared" si="1"/>
        <v>0</v>
      </c>
      <c r="H44" s="19" t="str">
        <f t="shared" si="3"/>
        <v/>
      </c>
      <c r="I44" s="20">
        <v>0.28000000000000003</v>
      </c>
      <c r="J44" s="21">
        <f t="shared" si="2"/>
        <v>0.22877686818681572</v>
      </c>
      <c r="K44" s="21"/>
      <c r="L44" s="18">
        <v>0</v>
      </c>
      <c r="M44" s="18">
        <v>0</v>
      </c>
      <c r="N44" s="22"/>
      <c r="O44" s="23">
        <v>1.4570000000000001</v>
      </c>
    </row>
    <row r="45" spans="1:15" ht="15.75">
      <c r="A45" s="2"/>
      <c r="B45" s="13" t="s">
        <v>57</v>
      </c>
      <c r="C45" s="13" t="s">
        <v>136</v>
      </c>
      <c r="D45" s="18">
        <v>1460000</v>
      </c>
      <c r="E45" s="18">
        <v>1588876</v>
      </c>
      <c r="F45" s="18">
        <v>1460000</v>
      </c>
      <c r="G45" s="18">
        <f t="shared" si="1"/>
        <v>0</v>
      </c>
      <c r="H45" s="19" t="str">
        <f t="shared" si="3"/>
        <v/>
      </c>
      <c r="I45" s="20">
        <v>0.28000000000000003</v>
      </c>
      <c r="J45" s="21">
        <f t="shared" si="2"/>
        <v>0.25728880038467444</v>
      </c>
      <c r="K45" s="21"/>
      <c r="L45" s="18">
        <v>0</v>
      </c>
      <c r="M45" s="18">
        <v>0</v>
      </c>
      <c r="N45" s="22"/>
      <c r="O45" s="23">
        <v>1.0669999999999999</v>
      </c>
    </row>
    <row r="46" spans="1:15" ht="15.75">
      <c r="A46" s="2"/>
      <c r="B46" s="13" t="s">
        <v>32</v>
      </c>
      <c r="C46" s="13" t="s">
        <v>139</v>
      </c>
      <c r="D46" s="18" t="s">
        <v>608</v>
      </c>
      <c r="E46" s="18">
        <v>246216</v>
      </c>
      <c r="F46" s="18">
        <v>0</v>
      </c>
      <c r="G46" s="18">
        <f t="shared" si="1"/>
        <v>0</v>
      </c>
      <c r="H46" s="19" t="str">
        <f t="shared" si="3"/>
        <v/>
      </c>
      <c r="I46" s="20">
        <v>0.37609999999999999</v>
      </c>
      <c r="J46" s="21">
        <f t="shared" si="2"/>
        <v>0</v>
      </c>
      <c r="K46" s="21"/>
      <c r="L46" s="18">
        <v>0</v>
      </c>
      <c r="M46" s="18">
        <v>0</v>
      </c>
      <c r="N46" s="22"/>
      <c r="O46" s="23">
        <v>0.94599999999999995</v>
      </c>
    </row>
    <row r="47" spans="1:15" ht="15.75">
      <c r="A47" s="2"/>
      <c r="B47" s="13" t="s">
        <v>142</v>
      </c>
      <c r="C47" s="13" t="s">
        <v>143</v>
      </c>
      <c r="D47" s="18">
        <v>15588241</v>
      </c>
      <c r="E47" s="18">
        <v>19182978</v>
      </c>
      <c r="F47" s="18">
        <v>15588241</v>
      </c>
      <c r="G47" s="18">
        <f t="shared" si="1"/>
        <v>0</v>
      </c>
      <c r="H47" s="19" t="str">
        <f t="shared" si="3"/>
        <v/>
      </c>
      <c r="I47" s="20">
        <v>0.28000000000000003</v>
      </c>
      <c r="J47" s="21">
        <f t="shared" si="2"/>
        <v>0.23434756463675813</v>
      </c>
      <c r="K47" s="21"/>
      <c r="L47" s="18">
        <v>2864616</v>
      </c>
      <c r="M47" s="18">
        <v>2864616</v>
      </c>
      <c r="N47" s="22"/>
      <c r="O47" s="23">
        <v>2.105</v>
      </c>
    </row>
    <row r="48" spans="1:15" ht="15.75">
      <c r="A48" s="2"/>
      <c r="B48" s="13" t="s">
        <v>146</v>
      </c>
      <c r="C48" s="13" t="s">
        <v>147</v>
      </c>
      <c r="D48" s="18">
        <v>1110000</v>
      </c>
      <c r="E48" s="18">
        <v>2313340</v>
      </c>
      <c r="F48" s="18">
        <v>1110000</v>
      </c>
      <c r="G48" s="18">
        <f t="shared" si="1"/>
        <v>0</v>
      </c>
      <c r="H48" s="19" t="str">
        <f t="shared" si="3"/>
        <v/>
      </c>
      <c r="I48" s="20">
        <v>0.35189999999999999</v>
      </c>
      <c r="J48" s="21">
        <f t="shared" si="2"/>
        <v>0.20016011210227236</v>
      </c>
      <c r="K48" s="21"/>
      <c r="L48" s="18">
        <v>477326</v>
      </c>
      <c r="M48" s="18">
        <v>477326</v>
      </c>
      <c r="N48" s="22"/>
      <c r="O48" s="23">
        <v>2.7330000000000001</v>
      </c>
    </row>
    <row r="49" spans="1:15" ht="15.75">
      <c r="A49" s="2"/>
      <c r="B49" s="13" t="s">
        <v>61</v>
      </c>
      <c r="C49" s="13" t="s">
        <v>150</v>
      </c>
      <c r="D49" s="18">
        <v>2050000</v>
      </c>
      <c r="E49" s="18">
        <v>3442895</v>
      </c>
      <c r="F49" s="18">
        <v>2050000</v>
      </c>
      <c r="G49" s="18">
        <f t="shared" si="1"/>
        <v>0</v>
      </c>
      <c r="H49" s="19" t="str">
        <f t="shared" si="3"/>
        <v/>
      </c>
      <c r="I49" s="20">
        <v>0.28000000000000003</v>
      </c>
      <c r="J49" s="21">
        <f t="shared" si="2"/>
        <v>0.18689166757981976</v>
      </c>
      <c r="K49" s="21"/>
      <c r="L49" s="18">
        <v>745888</v>
      </c>
      <c r="M49" s="18">
        <v>745888</v>
      </c>
      <c r="N49" s="22"/>
      <c r="O49" s="23">
        <v>2.4390000000000001</v>
      </c>
    </row>
    <row r="50" spans="1:15" ht="15.75">
      <c r="A50" s="2"/>
      <c r="B50" s="13" t="s">
        <v>153</v>
      </c>
      <c r="C50" s="13" t="s">
        <v>154</v>
      </c>
      <c r="D50" s="18">
        <v>2256947</v>
      </c>
      <c r="E50" s="18">
        <v>2907600</v>
      </c>
      <c r="F50" s="18">
        <v>2256947</v>
      </c>
      <c r="G50" s="18">
        <f t="shared" si="1"/>
        <v>0</v>
      </c>
      <c r="H50" s="19" t="str">
        <f t="shared" si="3"/>
        <v/>
      </c>
      <c r="I50" s="20">
        <v>0.28239999999999998</v>
      </c>
      <c r="J50" s="21">
        <f t="shared" si="2"/>
        <v>0.21920547282982528</v>
      </c>
      <c r="K50" s="21"/>
      <c r="L50" s="18">
        <v>0</v>
      </c>
      <c r="M50" s="18">
        <v>0</v>
      </c>
      <c r="N50" s="22"/>
      <c r="O50" s="23">
        <v>1.0649999999999999</v>
      </c>
    </row>
    <row r="51" spans="1:15" ht="15.75">
      <c r="A51" s="2"/>
      <c r="B51" s="13" t="s">
        <v>65</v>
      </c>
      <c r="C51" s="13" t="s">
        <v>157</v>
      </c>
      <c r="D51" s="18">
        <v>4500000</v>
      </c>
      <c r="E51" s="18">
        <v>6627155</v>
      </c>
      <c r="F51" s="18">
        <v>4500000</v>
      </c>
      <c r="G51" s="18">
        <f t="shared" si="1"/>
        <v>0</v>
      </c>
      <c r="H51" s="19" t="str">
        <f t="shared" si="3"/>
        <v/>
      </c>
      <c r="I51" s="20">
        <v>0.28000000000000003</v>
      </c>
      <c r="J51" s="21">
        <f t="shared" si="2"/>
        <v>0.20345565664737433</v>
      </c>
      <c r="K51" s="21"/>
      <c r="L51" s="18">
        <v>1154000</v>
      </c>
      <c r="M51" s="18">
        <v>1154000</v>
      </c>
      <c r="N51" s="22"/>
      <c r="O51" s="23">
        <v>2.2149999999999999</v>
      </c>
    </row>
    <row r="52" spans="1:15" ht="15.75">
      <c r="A52" s="2"/>
      <c r="B52" s="13" t="s">
        <v>160</v>
      </c>
      <c r="C52" s="13" t="s">
        <v>161</v>
      </c>
      <c r="D52" s="18">
        <v>7808522</v>
      </c>
      <c r="E52" s="18">
        <v>11480435</v>
      </c>
      <c r="F52" s="18">
        <v>7808522</v>
      </c>
      <c r="G52" s="18">
        <f t="shared" si="1"/>
        <v>0</v>
      </c>
      <c r="H52" s="19" t="str">
        <f t="shared" si="3"/>
        <v/>
      </c>
      <c r="I52" s="20">
        <v>0.28000000000000003</v>
      </c>
      <c r="J52" s="21">
        <f t="shared" si="2"/>
        <v>0.21590784964169862</v>
      </c>
      <c r="K52" s="21"/>
      <c r="L52" s="18">
        <v>4561087</v>
      </c>
      <c r="M52" s="18">
        <v>4561087</v>
      </c>
      <c r="N52" s="22"/>
      <c r="O52" s="23">
        <v>3.6120000000000001</v>
      </c>
    </row>
    <row r="53" spans="1:15" ht="15.75">
      <c r="A53" s="2"/>
      <c r="B53" s="13" t="s">
        <v>36</v>
      </c>
      <c r="C53" s="13" t="s">
        <v>164</v>
      </c>
      <c r="D53" s="18">
        <v>938000</v>
      </c>
      <c r="E53" s="18">
        <v>1406282</v>
      </c>
      <c r="F53" s="18">
        <v>938000</v>
      </c>
      <c r="G53" s="18">
        <f t="shared" si="1"/>
        <v>0</v>
      </c>
      <c r="H53" s="19" t="str">
        <f t="shared" si="3"/>
        <v/>
      </c>
      <c r="I53" s="20">
        <v>0.37509999999999999</v>
      </c>
      <c r="J53" s="21">
        <f t="shared" si="2"/>
        <v>0.25019434224430093</v>
      </c>
      <c r="K53" s="21"/>
      <c r="L53" s="18">
        <v>0</v>
      </c>
      <c r="M53" s="18">
        <v>0</v>
      </c>
      <c r="N53" s="22"/>
      <c r="O53" s="23">
        <v>1.2010000000000001</v>
      </c>
    </row>
    <row r="54" spans="1:15" ht="15.75">
      <c r="A54" s="2"/>
      <c r="B54" s="13" t="s">
        <v>167</v>
      </c>
      <c r="C54" s="13" t="s">
        <v>168</v>
      </c>
      <c r="D54" s="18">
        <v>282311</v>
      </c>
      <c r="E54" s="18">
        <v>1820239</v>
      </c>
      <c r="F54" s="18">
        <v>282311</v>
      </c>
      <c r="G54" s="18">
        <f t="shared" si="1"/>
        <v>0</v>
      </c>
      <c r="H54" s="19" t="str">
        <f t="shared" si="3"/>
        <v/>
      </c>
      <c r="I54" s="20">
        <v>0.28010000000000002</v>
      </c>
      <c r="J54" s="21">
        <f t="shared" si="2"/>
        <v>0.14032334069141766</v>
      </c>
      <c r="K54" s="21"/>
      <c r="L54" s="18">
        <v>1261632</v>
      </c>
      <c r="M54" s="18">
        <v>1261632</v>
      </c>
      <c r="N54" s="22"/>
      <c r="O54" s="23">
        <v>9.2059999999999995</v>
      </c>
    </row>
    <row r="55" spans="1:15" ht="15.75">
      <c r="A55" s="2"/>
      <c r="B55" s="13" t="s">
        <v>40</v>
      </c>
      <c r="C55" s="13" t="s">
        <v>171</v>
      </c>
      <c r="D55" s="18">
        <v>108771</v>
      </c>
      <c r="E55" s="18">
        <v>314196</v>
      </c>
      <c r="F55" s="18">
        <v>108771</v>
      </c>
      <c r="G55" s="18">
        <f t="shared" si="1"/>
        <v>0</v>
      </c>
      <c r="H55" s="19" t="str">
        <f t="shared" si="3"/>
        <v/>
      </c>
      <c r="I55" s="20">
        <v>0.37730000000000002</v>
      </c>
      <c r="J55" s="21">
        <f t="shared" si="2"/>
        <v>0.14783635715004709</v>
      </c>
      <c r="K55" s="21"/>
      <c r="L55" s="18">
        <v>23578</v>
      </c>
      <c r="M55" s="18">
        <v>23578</v>
      </c>
      <c r="N55" s="22"/>
      <c r="O55" s="23">
        <v>1.919</v>
      </c>
    </row>
    <row r="56" spans="1:15" ht="15.75">
      <c r="A56" s="2"/>
      <c r="B56" s="13" t="s">
        <v>69</v>
      </c>
      <c r="C56" s="13" t="s">
        <v>174</v>
      </c>
      <c r="D56" s="18">
        <v>9630130</v>
      </c>
      <c r="E56" s="18">
        <v>16161201</v>
      </c>
      <c r="F56" s="18">
        <v>9630130</v>
      </c>
      <c r="G56" s="18">
        <f t="shared" si="1"/>
        <v>0</v>
      </c>
      <c r="H56" s="19" t="str">
        <f t="shared" si="3"/>
        <v/>
      </c>
      <c r="I56" s="20">
        <v>0.28000000000000003</v>
      </c>
      <c r="J56" s="21">
        <f t="shared" si="2"/>
        <v>0.18410702300870516</v>
      </c>
      <c r="K56" s="21"/>
      <c r="L56" s="18">
        <v>2909016</v>
      </c>
      <c r="M56" s="18">
        <v>2909016</v>
      </c>
      <c r="N56" s="22"/>
      <c r="O56" s="23">
        <v>2.242</v>
      </c>
    </row>
    <row r="57" spans="1:15" ht="15.75">
      <c r="A57" s="2"/>
      <c r="B57" s="13" t="s">
        <v>177</v>
      </c>
      <c r="C57" s="13" t="s">
        <v>178</v>
      </c>
      <c r="D57" s="18">
        <v>150000</v>
      </c>
      <c r="E57" s="18">
        <v>539879</v>
      </c>
      <c r="F57" s="18">
        <v>150000</v>
      </c>
      <c r="G57" s="18">
        <f t="shared" si="1"/>
        <v>0</v>
      </c>
      <c r="H57" s="19" t="str">
        <f t="shared" si="3"/>
        <v/>
      </c>
      <c r="I57" s="20">
        <v>0.32</v>
      </c>
      <c r="J57" s="21">
        <f t="shared" si="2"/>
        <v>0.14973554418287274</v>
      </c>
      <c r="K57" s="21"/>
      <c r="L57" s="18">
        <v>192871</v>
      </c>
      <c r="M57" s="18">
        <v>192871</v>
      </c>
      <c r="N57" s="22"/>
      <c r="O57" s="23">
        <v>3.911</v>
      </c>
    </row>
    <row r="58" spans="1:15" ht="15.75">
      <c r="A58" s="2"/>
      <c r="B58" s="13" t="s">
        <v>73</v>
      </c>
      <c r="C58" s="13" t="s">
        <v>181</v>
      </c>
      <c r="D58" s="18">
        <v>800000</v>
      </c>
      <c r="E58" s="18">
        <v>1190410</v>
      </c>
      <c r="F58" s="18">
        <v>800000</v>
      </c>
      <c r="G58" s="18">
        <f t="shared" si="1"/>
        <v>0</v>
      </c>
      <c r="H58" s="19" t="str">
        <f t="shared" si="3"/>
        <v/>
      </c>
      <c r="I58" s="20">
        <v>0.36000000000000004</v>
      </c>
      <c r="J58" s="21">
        <f t="shared" si="2"/>
        <v>0.26021412972171659</v>
      </c>
      <c r="K58" s="21"/>
      <c r="L58" s="18">
        <v>218082</v>
      </c>
      <c r="M58" s="18">
        <v>218082</v>
      </c>
      <c r="N58" s="22"/>
      <c r="O58" s="23">
        <v>2.6110000000000002</v>
      </c>
    </row>
    <row r="59" spans="1:15" ht="15.75">
      <c r="A59" s="2"/>
      <c r="B59" s="13" t="s">
        <v>44</v>
      </c>
      <c r="C59" s="13" t="s">
        <v>183</v>
      </c>
      <c r="D59" s="18">
        <v>18325</v>
      </c>
      <c r="E59" s="18">
        <v>198684</v>
      </c>
      <c r="F59" s="18">
        <v>18325</v>
      </c>
      <c r="G59" s="18">
        <f t="shared" si="1"/>
        <v>0</v>
      </c>
      <c r="H59" s="19" t="str">
        <f t="shared" si="3"/>
        <v/>
      </c>
      <c r="I59" s="20">
        <v>0.28000000000000003</v>
      </c>
      <c r="J59" s="21">
        <f t="shared" si="2"/>
        <v>9.3519998364977819E-2</v>
      </c>
      <c r="K59" s="21"/>
      <c r="L59" s="18">
        <v>143819</v>
      </c>
      <c r="M59" s="18">
        <v>96071</v>
      </c>
      <c r="N59" s="22"/>
      <c r="O59" s="23">
        <v>9.7260000000000009</v>
      </c>
    </row>
    <row r="60" spans="1:15" ht="15.75">
      <c r="A60" s="2"/>
      <c r="B60" s="13" t="s">
        <v>76</v>
      </c>
      <c r="C60" s="13" t="s">
        <v>185</v>
      </c>
      <c r="D60" s="18">
        <v>200000</v>
      </c>
      <c r="E60" s="18">
        <v>621700</v>
      </c>
      <c r="F60" s="18">
        <v>200000</v>
      </c>
      <c r="G60" s="18">
        <f t="shared" si="1"/>
        <v>0</v>
      </c>
      <c r="H60" s="19" t="str">
        <f t="shared" si="3"/>
        <v/>
      </c>
      <c r="I60" s="20">
        <v>0.28000000000000003</v>
      </c>
      <c r="J60" s="21">
        <f t="shared" si="2"/>
        <v>0.14143526385459598</v>
      </c>
      <c r="K60" s="21"/>
      <c r="L60" s="18">
        <v>230436</v>
      </c>
      <c r="M60" s="18">
        <v>230436</v>
      </c>
      <c r="N60" s="22"/>
      <c r="O60" s="23">
        <v>3.4380000000000002</v>
      </c>
    </row>
    <row r="61" spans="1:15" ht="15.75">
      <c r="A61" s="2"/>
      <c r="B61" s="13" t="s">
        <v>47</v>
      </c>
      <c r="C61" s="13" t="s">
        <v>187</v>
      </c>
      <c r="D61" s="18">
        <v>60000</v>
      </c>
      <c r="E61" s="18">
        <v>446432</v>
      </c>
      <c r="F61" s="18">
        <v>60000</v>
      </c>
      <c r="G61" s="18">
        <f t="shared" si="1"/>
        <v>0</v>
      </c>
      <c r="H61" s="19" t="str">
        <f t="shared" si="3"/>
        <v/>
      </c>
      <c r="I61" s="20">
        <v>0.28000000000000003</v>
      </c>
      <c r="J61" s="21">
        <f t="shared" si="2"/>
        <v>4.2088389531315516E-2</v>
      </c>
      <c r="K61" s="21"/>
      <c r="L61" s="18">
        <v>47269</v>
      </c>
      <c r="M61" s="18">
        <v>14211</v>
      </c>
      <c r="N61" s="22"/>
      <c r="O61" s="23">
        <v>1.927</v>
      </c>
    </row>
    <row r="62" spans="1:15" ht="15.75">
      <c r="A62" s="2"/>
      <c r="B62" s="13" t="s">
        <v>189</v>
      </c>
      <c r="C62" s="13" t="s">
        <v>190</v>
      </c>
      <c r="D62" s="18">
        <v>100000</v>
      </c>
      <c r="E62" s="18">
        <v>638584</v>
      </c>
      <c r="F62" s="18">
        <v>100000</v>
      </c>
      <c r="G62" s="18">
        <f t="shared" si="1"/>
        <v>0</v>
      </c>
      <c r="H62" s="19" t="str">
        <f t="shared" si="3"/>
        <v/>
      </c>
      <c r="I62" s="20">
        <v>0.28000000000000003</v>
      </c>
      <c r="J62" s="21">
        <f t="shared" si="2"/>
        <v>0.12941330602799558</v>
      </c>
      <c r="K62" s="21"/>
      <c r="L62" s="18">
        <v>413225</v>
      </c>
      <c r="M62" s="18">
        <v>386136</v>
      </c>
      <c r="N62" s="22"/>
      <c r="O62" s="23">
        <v>7.5739999999999998</v>
      </c>
    </row>
    <row r="63" spans="1:15" ht="15.75">
      <c r="A63" s="2"/>
      <c r="B63" s="13" t="s">
        <v>80</v>
      </c>
      <c r="C63" s="13" t="s">
        <v>192</v>
      </c>
      <c r="D63" s="18">
        <v>499500</v>
      </c>
      <c r="E63" s="18">
        <v>1151451</v>
      </c>
      <c r="F63" s="18">
        <v>499500</v>
      </c>
      <c r="G63" s="18">
        <f t="shared" si="1"/>
        <v>0</v>
      </c>
      <c r="H63" s="19" t="str">
        <f t="shared" si="3"/>
        <v/>
      </c>
      <c r="I63" s="20">
        <v>0.28000000000000003</v>
      </c>
      <c r="J63" s="21">
        <f t="shared" si="2"/>
        <v>0.1468021802421032</v>
      </c>
      <c r="K63" s="21"/>
      <c r="L63" s="18">
        <v>219039</v>
      </c>
      <c r="M63" s="18">
        <v>219039</v>
      </c>
      <c r="N63" s="22"/>
      <c r="O63" s="23">
        <v>2.29</v>
      </c>
    </row>
    <row r="64" spans="1:15" ht="15.75">
      <c r="A64" s="2"/>
      <c r="B64" s="13" t="s">
        <v>194</v>
      </c>
      <c r="C64" s="13" t="s">
        <v>195</v>
      </c>
      <c r="D64" s="18">
        <v>24800000</v>
      </c>
      <c r="E64" s="18">
        <v>38709857</v>
      </c>
      <c r="F64" s="18">
        <v>24800000</v>
      </c>
      <c r="G64" s="18">
        <f t="shared" si="1"/>
        <v>0</v>
      </c>
      <c r="H64" s="19" t="str">
        <f t="shared" si="3"/>
        <v/>
      </c>
      <c r="I64" s="20">
        <v>0.28000000000000003</v>
      </c>
      <c r="J64" s="21">
        <f t="shared" si="2"/>
        <v>0.21294896473363004</v>
      </c>
      <c r="K64" s="21"/>
      <c r="L64" s="18">
        <v>19376643</v>
      </c>
      <c r="M64" s="18">
        <v>19376643</v>
      </c>
      <c r="N64" s="22"/>
      <c r="O64" s="23">
        <v>4.681</v>
      </c>
    </row>
    <row r="65" spans="1:15" ht="15.75">
      <c r="A65" s="2"/>
      <c r="B65" s="13" t="s">
        <v>84</v>
      </c>
      <c r="C65" s="13" t="s">
        <v>197</v>
      </c>
      <c r="D65" s="18">
        <v>2250000</v>
      </c>
      <c r="E65" s="18">
        <v>7784106</v>
      </c>
      <c r="F65" s="18">
        <v>2250000</v>
      </c>
      <c r="G65" s="18">
        <f t="shared" si="1"/>
        <v>0</v>
      </c>
      <c r="H65" s="19" t="str">
        <f t="shared" si="3"/>
        <v/>
      </c>
      <c r="I65" s="20">
        <v>0.35700000000000004</v>
      </c>
      <c r="J65" s="21">
        <f t="shared" si="2"/>
        <v>0.15380528355918971</v>
      </c>
      <c r="K65" s="21"/>
      <c r="L65" s="18">
        <v>1938961</v>
      </c>
      <c r="M65" s="18">
        <v>1938961</v>
      </c>
      <c r="N65" s="22"/>
      <c r="O65" s="23">
        <v>3.17</v>
      </c>
    </row>
    <row r="66" spans="1:15" ht="15.75">
      <c r="A66" s="2"/>
      <c r="B66" s="13" t="s">
        <v>51</v>
      </c>
      <c r="C66" s="13" t="s">
        <v>199</v>
      </c>
      <c r="D66" s="18">
        <v>0</v>
      </c>
      <c r="E66" s="18">
        <v>147727</v>
      </c>
      <c r="F66" s="18">
        <v>0</v>
      </c>
      <c r="G66" s="18">
        <f t="shared" si="1"/>
        <v>0</v>
      </c>
      <c r="H66" s="19" t="str">
        <f t="shared" si="3"/>
        <v/>
      </c>
      <c r="I66" s="20">
        <v>0.28000000000000003</v>
      </c>
      <c r="J66" s="21">
        <f t="shared" si="2"/>
        <v>0</v>
      </c>
      <c r="K66" s="21"/>
      <c r="L66" s="18">
        <v>8910</v>
      </c>
      <c r="M66" s="18">
        <v>0</v>
      </c>
      <c r="N66" s="22"/>
      <c r="O66" s="23">
        <v>1.758</v>
      </c>
    </row>
    <row r="67" spans="1:15" ht="15.75">
      <c r="A67" s="2"/>
      <c r="B67" s="13" t="s">
        <v>87</v>
      </c>
      <c r="C67" s="13" t="s">
        <v>201</v>
      </c>
      <c r="D67" s="18">
        <v>75000</v>
      </c>
      <c r="E67" s="18">
        <v>623054</v>
      </c>
      <c r="F67" s="18">
        <v>75000</v>
      </c>
      <c r="G67" s="18">
        <f t="shared" si="1"/>
        <v>0</v>
      </c>
      <c r="H67" s="19" t="str">
        <f t="shared" si="3"/>
        <v/>
      </c>
      <c r="I67" s="20">
        <v>0.379</v>
      </c>
      <c r="J67" s="21">
        <f t="shared" si="2"/>
        <v>8.7059082591375639E-2</v>
      </c>
      <c r="K67" s="21"/>
      <c r="L67" s="18">
        <v>173712</v>
      </c>
      <c r="M67" s="18">
        <v>108023</v>
      </c>
      <c r="N67" s="22"/>
      <c r="O67" s="23">
        <v>3.802</v>
      </c>
    </row>
    <row r="68" spans="1:15" ht="15.75">
      <c r="A68" s="2"/>
      <c r="B68" s="13" t="s">
        <v>203</v>
      </c>
      <c r="C68" s="13" t="s">
        <v>204</v>
      </c>
      <c r="D68" s="18">
        <v>1080000</v>
      </c>
      <c r="E68" s="18">
        <v>1327098</v>
      </c>
      <c r="F68" s="18">
        <v>1080000</v>
      </c>
      <c r="G68" s="18">
        <f t="shared" si="1"/>
        <v>0</v>
      </c>
      <c r="H68" s="19" t="str">
        <f t="shared" si="3"/>
        <v/>
      </c>
      <c r="I68" s="20">
        <v>0.28000000000000003</v>
      </c>
      <c r="J68" s="21">
        <f t="shared" si="2"/>
        <v>0.22786561354172793</v>
      </c>
      <c r="K68" s="21"/>
      <c r="L68" s="18">
        <v>0</v>
      </c>
      <c r="M68" s="18">
        <v>0</v>
      </c>
      <c r="N68" s="22"/>
      <c r="O68" s="23">
        <v>1.018</v>
      </c>
    </row>
    <row r="69" spans="1:15" ht="15.75">
      <c r="A69" s="2"/>
      <c r="B69" s="13" t="s">
        <v>206</v>
      </c>
      <c r="C69" s="13" t="s">
        <v>207</v>
      </c>
      <c r="D69" s="18">
        <v>1736340</v>
      </c>
      <c r="E69" s="18">
        <v>8552040</v>
      </c>
      <c r="F69" s="18">
        <v>1736340</v>
      </c>
      <c r="G69" s="18">
        <f t="shared" si="1"/>
        <v>0</v>
      </c>
      <c r="H69" s="19" t="str">
        <f t="shared" si="3"/>
        <v/>
      </c>
      <c r="I69" s="20">
        <v>0.37690000000000001</v>
      </c>
      <c r="J69" s="21">
        <f t="shared" si="2"/>
        <v>0.15519934125102497</v>
      </c>
      <c r="K69" s="21"/>
      <c r="L69" s="18">
        <v>3034923</v>
      </c>
      <c r="M69" s="18">
        <v>3034923</v>
      </c>
      <c r="N69" s="22"/>
      <c r="O69" s="23">
        <v>5.47</v>
      </c>
    </row>
    <row r="70" spans="1:15" ht="15.75">
      <c r="A70" s="2"/>
      <c r="B70" s="13" t="s">
        <v>209</v>
      </c>
      <c r="C70" s="13" t="s">
        <v>210</v>
      </c>
      <c r="D70" s="18">
        <v>8214123</v>
      </c>
      <c r="E70" s="18">
        <v>11444640</v>
      </c>
      <c r="F70" s="18">
        <v>8214123</v>
      </c>
      <c r="G70" s="18">
        <f t="shared" si="1"/>
        <v>0</v>
      </c>
      <c r="H70" s="19" t="str">
        <f t="shared" si="3"/>
        <v/>
      </c>
      <c r="I70" s="20">
        <v>0.30670000000000003</v>
      </c>
      <c r="J70" s="21">
        <f t="shared" si="2"/>
        <v>0.22012676013400162</v>
      </c>
      <c r="K70" s="21"/>
      <c r="L70" s="18">
        <v>0</v>
      </c>
      <c r="M70" s="18">
        <v>0</v>
      </c>
      <c r="N70" s="22"/>
      <c r="O70" s="23">
        <v>1.2749999999999999</v>
      </c>
    </row>
    <row r="71" spans="1:15" ht="15.75">
      <c r="A71" s="2"/>
      <c r="B71" s="13" t="s">
        <v>212</v>
      </c>
      <c r="C71" s="13" t="s">
        <v>213</v>
      </c>
      <c r="D71" s="18">
        <v>1435926</v>
      </c>
      <c r="E71" s="18">
        <v>2573646</v>
      </c>
      <c r="F71" s="18">
        <v>1435926</v>
      </c>
      <c r="G71" s="18">
        <f t="shared" si="1"/>
        <v>0</v>
      </c>
      <c r="H71" s="19" t="str">
        <f t="shared" si="3"/>
        <v/>
      </c>
      <c r="I71" s="20">
        <v>0.28000000000000003</v>
      </c>
      <c r="J71" s="21">
        <f t="shared" si="2"/>
        <v>0.18571937448836384</v>
      </c>
      <c r="K71" s="21"/>
      <c r="L71" s="18">
        <v>805220</v>
      </c>
      <c r="M71" s="18">
        <v>805220</v>
      </c>
      <c r="N71" s="22"/>
      <c r="O71" s="23">
        <v>3.0150000000000001</v>
      </c>
    </row>
    <row r="72" spans="1:15" ht="15.75">
      <c r="A72" s="2"/>
      <c r="B72" s="13" t="s">
        <v>215</v>
      </c>
      <c r="C72" s="13" t="s">
        <v>216</v>
      </c>
      <c r="D72" s="18">
        <v>541494</v>
      </c>
      <c r="E72" s="18">
        <v>990044</v>
      </c>
      <c r="F72" s="18">
        <v>541494</v>
      </c>
      <c r="G72" s="18">
        <f t="shared" si="1"/>
        <v>0</v>
      </c>
      <c r="H72" s="19" t="str">
        <f t="shared" si="3"/>
        <v/>
      </c>
      <c r="I72" s="20">
        <v>0.30790000000000001</v>
      </c>
      <c r="J72" s="21">
        <f t="shared" si="2"/>
        <v>0.17405158243428168</v>
      </c>
      <c r="K72" s="21"/>
      <c r="L72" s="18">
        <v>41784</v>
      </c>
      <c r="M72" s="18">
        <v>41784</v>
      </c>
      <c r="N72" s="22"/>
      <c r="O72" s="23">
        <v>1.712</v>
      </c>
    </row>
    <row r="73" spans="1:15" ht="15.75">
      <c r="A73" s="2"/>
      <c r="B73" s="13" t="s">
        <v>218</v>
      </c>
      <c r="C73" s="13" t="s">
        <v>219</v>
      </c>
      <c r="D73" s="18">
        <v>828344</v>
      </c>
      <c r="E73" s="18">
        <v>1324843</v>
      </c>
      <c r="F73" s="18">
        <v>828344</v>
      </c>
      <c r="G73" s="18">
        <f t="shared" si="1"/>
        <v>0</v>
      </c>
      <c r="H73" s="19" t="str">
        <f t="shared" si="3"/>
        <v/>
      </c>
      <c r="I73" s="20">
        <v>0.28000000000000003</v>
      </c>
      <c r="J73" s="21">
        <f t="shared" si="2"/>
        <v>0.20731261078025906</v>
      </c>
      <c r="K73" s="21"/>
      <c r="L73" s="18">
        <v>587727</v>
      </c>
      <c r="M73" s="18">
        <v>587727</v>
      </c>
      <c r="N73" s="22"/>
      <c r="O73" s="23">
        <v>4.1139999999999999</v>
      </c>
    </row>
    <row r="74" spans="1:15" ht="15.75">
      <c r="A74" s="2"/>
      <c r="B74" s="13" t="s">
        <v>221</v>
      </c>
      <c r="C74" s="13" t="s">
        <v>222</v>
      </c>
      <c r="D74" s="18">
        <v>1370000</v>
      </c>
      <c r="E74" s="18">
        <v>4349825</v>
      </c>
      <c r="F74" s="18">
        <v>1370000</v>
      </c>
      <c r="G74" s="18">
        <f t="shared" si="1"/>
        <v>0</v>
      </c>
      <c r="H74" s="19" t="str">
        <f t="shared" si="3"/>
        <v/>
      </c>
      <c r="I74" s="20">
        <v>0.28000000000000003</v>
      </c>
      <c r="J74" s="21">
        <f t="shared" si="2"/>
        <v>0.14131292709574975</v>
      </c>
      <c r="K74" s="21"/>
      <c r="L74" s="18">
        <v>1666244</v>
      </c>
      <c r="M74" s="18">
        <v>1666244</v>
      </c>
      <c r="N74" s="22"/>
      <c r="O74" s="23">
        <v>3.5579999999999998</v>
      </c>
    </row>
    <row r="75" spans="1:15" ht="15.75">
      <c r="A75" s="2"/>
      <c r="B75" s="13" t="s">
        <v>224</v>
      </c>
      <c r="C75" s="13" t="s">
        <v>225</v>
      </c>
      <c r="D75" s="18">
        <v>17952830</v>
      </c>
      <c r="E75" s="18">
        <v>21572049</v>
      </c>
      <c r="F75" s="18">
        <v>17952830</v>
      </c>
      <c r="G75" s="18">
        <f t="shared" ref="G75:G138" si="4">D75-F75</f>
        <v>0</v>
      </c>
      <c r="H75" s="19" t="str">
        <f t="shared" si="3"/>
        <v/>
      </c>
      <c r="I75" s="20">
        <v>0.28000000000000003</v>
      </c>
      <c r="J75" s="21">
        <f t="shared" si="2"/>
        <v>0.24427265466225953</v>
      </c>
      <c r="K75" s="21"/>
      <c r="L75" s="18">
        <v>6792256</v>
      </c>
      <c r="M75" s="18">
        <v>6792256</v>
      </c>
      <c r="N75" s="22"/>
      <c r="O75" s="23">
        <v>2.99</v>
      </c>
    </row>
    <row r="76" spans="1:15" ht="15.75">
      <c r="A76" s="2"/>
      <c r="B76" s="13" t="s">
        <v>227</v>
      </c>
      <c r="C76" s="13" t="s">
        <v>228</v>
      </c>
      <c r="D76" s="18">
        <v>3927510</v>
      </c>
      <c r="E76" s="18">
        <v>5711693</v>
      </c>
      <c r="F76" s="18">
        <v>3927510</v>
      </c>
      <c r="G76" s="18">
        <f t="shared" si="4"/>
        <v>0</v>
      </c>
      <c r="H76" s="19" t="str">
        <f t="shared" ref="H76:H139" si="5">IF(AND(D76&gt;F76,E76&gt;F76),"*","")</f>
        <v/>
      </c>
      <c r="I76" s="20">
        <v>0.28000000000000003</v>
      </c>
      <c r="J76" s="21">
        <f t="shared" ref="J76:J139" si="6">IFERROR((F76+M76)/((E76+L76)/I76),0)</f>
        <v>0.21944563872589493</v>
      </c>
      <c r="K76" s="21"/>
      <c r="L76" s="18">
        <v>2538270</v>
      </c>
      <c r="M76" s="18">
        <v>2538270</v>
      </c>
      <c r="N76" s="22"/>
      <c r="O76" s="23">
        <v>4.1520000000000001</v>
      </c>
    </row>
    <row r="77" spans="1:15" ht="15.75">
      <c r="A77" s="2"/>
      <c r="B77" s="13" t="s">
        <v>230</v>
      </c>
      <c r="C77" s="13" t="s">
        <v>231</v>
      </c>
      <c r="D77" s="18">
        <v>263500</v>
      </c>
      <c r="E77" s="18">
        <v>575929</v>
      </c>
      <c r="F77" s="18">
        <v>263500</v>
      </c>
      <c r="G77" s="18">
        <f t="shared" si="4"/>
        <v>0</v>
      </c>
      <c r="H77" s="19" t="str">
        <f t="shared" si="5"/>
        <v/>
      </c>
      <c r="I77" s="20">
        <v>0.28000000000000003</v>
      </c>
      <c r="J77" s="21">
        <f t="shared" si="6"/>
        <v>0.17552017695141003</v>
      </c>
      <c r="K77" s="21"/>
      <c r="L77" s="18">
        <v>261363</v>
      </c>
      <c r="M77" s="18">
        <v>261363</v>
      </c>
      <c r="N77" s="22"/>
      <c r="O77" s="23">
        <v>4.2130000000000001</v>
      </c>
    </row>
    <row r="78" spans="1:15" ht="15.75">
      <c r="A78" s="2"/>
      <c r="B78" s="13" t="s">
        <v>91</v>
      </c>
      <c r="C78" s="13" t="s">
        <v>233</v>
      </c>
      <c r="D78" s="18">
        <v>1130000</v>
      </c>
      <c r="E78" s="18">
        <v>1723077</v>
      </c>
      <c r="F78" s="18">
        <v>1130000</v>
      </c>
      <c r="G78" s="18">
        <f t="shared" si="4"/>
        <v>0</v>
      </c>
      <c r="H78" s="19" t="str">
        <f t="shared" si="5"/>
        <v/>
      </c>
      <c r="I78" s="20">
        <v>0.28000000000000003</v>
      </c>
      <c r="J78" s="21">
        <f t="shared" si="6"/>
        <v>0.21138408560422223</v>
      </c>
      <c r="K78" s="21"/>
      <c r="L78" s="18">
        <v>697084</v>
      </c>
      <c r="M78" s="18">
        <v>697084</v>
      </c>
      <c r="N78" s="22"/>
      <c r="O78" s="23">
        <v>3.7519999999999998</v>
      </c>
    </row>
    <row r="79" spans="1:15" ht="15.75">
      <c r="A79" s="2"/>
      <c r="B79" s="13" t="s">
        <v>95</v>
      </c>
      <c r="C79" s="13" t="s">
        <v>235</v>
      </c>
      <c r="D79" s="18">
        <v>5200000</v>
      </c>
      <c r="E79" s="18">
        <v>7507232</v>
      </c>
      <c r="F79" s="18">
        <v>5200000</v>
      </c>
      <c r="G79" s="18">
        <f t="shared" si="4"/>
        <v>0</v>
      </c>
      <c r="H79" s="19" t="str">
        <f t="shared" si="5"/>
        <v/>
      </c>
      <c r="I79" s="20">
        <v>0.28000000000000003</v>
      </c>
      <c r="J79" s="21">
        <f t="shared" si="6"/>
        <v>0.22259396476169821</v>
      </c>
      <c r="K79" s="21"/>
      <c r="L79" s="18">
        <v>3746375</v>
      </c>
      <c r="M79" s="18">
        <v>3746375</v>
      </c>
      <c r="N79" s="22"/>
      <c r="O79" s="23">
        <v>4.6619999999999999</v>
      </c>
    </row>
    <row r="80" spans="1:15" ht="15.75">
      <c r="A80" s="2"/>
      <c r="B80" s="13" t="s">
        <v>237</v>
      </c>
      <c r="C80" s="13" t="s">
        <v>238</v>
      </c>
      <c r="D80" s="18">
        <v>2975700</v>
      </c>
      <c r="E80" s="18">
        <v>3858871</v>
      </c>
      <c r="F80" s="18">
        <v>2975700</v>
      </c>
      <c r="G80" s="18">
        <f t="shared" si="4"/>
        <v>0</v>
      </c>
      <c r="H80" s="19" t="str">
        <f t="shared" si="5"/>
        <v/>
      </c>
      <c r="I80" s="20">
        <v>0.28000000000000003</v>
      </c>
      <c r="J80" s="21">
        <f t="shared" si="6"/>
        <v>0.23661157136447947</v>
      </c>
      <c r="K80" s="21"/>
      <c r="L80" s="18">
        <v>1840526</v>
      </c>
      <c r="M80" s="18">
        <v>1840526</v>
      </c>
      <c r="N80" s="22"/>
      <c r="O80" s="23">
        <v>4.51</v>
      </c>
    </row>
    <row r="81" spans="1:15" ht="15.75">
      <c r="A81" s="2"/>
      <c r="B81" s="13" t="s">
        <v>240</v>
      </c>
      <c r="C81" s="13" t="s">
        <v>241</v>
      </c>
      <c r="D81" s="18">
        <v>1895058</v>
      </c>
      <c r="E81" s="18">
        <v>2407510</v>
      </c>
      <c r="F81" s="18">
        <v>1895058</v>
      </c>
      <c r="G81" s="18">
        <f t="shared" si="4"/>
        <v>0</v>
      </c>
      <c r="H81" s="19" t="str">
        <f t="shared" si="5"/>
        <v/>
      </c>
      <c r="I81" s="20">
        <v>0.28000000000000003</v>
      </c>
      <c r="J81" s="21">
        <f t="shared" si="6"/>
        <v>0.22040043032012327</v>
      </c>
      <c r="K81" s="21"/>
      <c r="L81" s="18">
        <v>0</v>
      </c>
      <c r="M81" s="18">
        <v>0</v>
      </c>
      <c r="N81" s="22"/>
      <c r="O81" s="23">
        <v>0.78800000000000003</v>
      </c>
    </row>
    <row r="82" spans="1:15" ht="15.75">
      <c r="A82" s="2"/>
      <c r="B82" s="13" t="s">
        <v>55</v>
      </c>
      <c r="C82" s="13" t="s">
        <v>243</v>
      </c>
      <c r="D82" s="18">
        <v>750000</v>
      </c>
      <c r="E82" s="18">
        <v>1046075</v>
      </c>
      <c r="F82" s="18">
        <v>750000</v>
      </c>
      <c r="G82" s="18">
        <f t="shared" si="4"/>
        <v>0</v>
      </c>
      <c r="H82" s="19" t="str">
        <f t="shared" si="5"/>
        <v/>
      </c>
      <c r="I82" s="20">
        <v>0.28000000000000003</v>
      </c>
      <c r="J82" s="21">
        <f t="shared" si="6"/>
        <v>0.22309150144637832</v>
      </c>
      <c r="K82" s="21"/>
      <c r="L82" s="18">
        <v>410667</v>
      </c>
      <c r="M82" s="18">
        <v>410667</v>
      </c>
      <c r="N82" s="22"/>
      <c r="O82" s="23">
        <v>3.653</v>
      </c>
    </row>
    <row r="83" spans="1:15" ht="15.75">
      <c r="A83" s="2"/>
      <c r="B83" s="13" t="s">
        <v>245</v>
      </c>
      <c r="C83" s="13" t="s">
        <v>246</v>
      </c>
      <c r="D83" s="18">
        <v>2317041</v>
      </c>
      <c r="E83" s="18">
        <v>3187148</v>
      </c>
      <c r="F83" s="18">
        <v>2317041</v>
      </c>
      <c r="G83" s="18">
        <f t="shared" si="4"/>
        <v>0</v>
      </c>
      <c r="H83" s="19" t="str">
        <f t="shared" si="5"/>
        <v/>
      </c>
      <c r="I83" s="20">
        <v>0.28000000000000003</v>
      </c>
      <c r="J83" s="21">
        <f t="shared" si="6"/>
        <v>0.22504299360650709</v>
      </c>
      <c r="K83" s="21"/>
      <c r="L83" s="18">
        <v>1245953</v>
      </c>
      <c r="M83" s="18">
        <v>1245953</v>
      </c>
      <c r="N83" s="22"/>
      <c r="O83" s="23">
        <v>3.5579999999999998</v>
      </c>
    </row>
    <row r="84" spans="1:15" ht="15.75">
      <c r="A84" s="2"/>
      <c r="B84" s="13" t="s">
        <v>99</v>
      </c>
      <c r="C84" s="13" t="s">
        <v>248</v>
      </c>
      <c r="D84" s="18">
        <v>3170610</v>
      </c>
      <c r="E84" s="18">
        <v>3664951</v>
      </c>
      <c r="F84" s="18">
        <v>3170610</v>
      </c>
      <c r="G84" s="18">
        <f t="shared" si="4"/>
        <v>0</v>
      </c>
      <c r="H84" s="19" t="str">
        <f t="shared" si="5"/>
        <v/>
      </c>
      <c r="I84" s="20">
        <v>0.28000000000000003</v>
      </c>
      <c r="J84" s="21">
        <f t="shared" si="6"/>
        <v>0.2507906204484151</v>
      </c>
      <c r="K84" s="21"/>
      <c r="L84" s="18">
        <v>1073783</v>
      </c>
      <c r="M84" s="18">
        <v>1073783</v>
      </c>
      <c r="N84" s="22"/>
      <c r="O84" s="23">
        <v>2.8820000000000001</v>
      </c>
    </row>
    <row r="85" spans="1:15" ht="15.75">
      <c r="A85" s="2"/>
      <c r="B85" s="13" t="s">
        <v>250</v>
      </c>
      <c r="C85" s="13" t="s">
        <v>251</v>
      </c>
      <c r="D85" s="18">
        <v>150000</v>
      </c>
      <c r="E85" s="18">
        <v>480008</v>
      </c>
      <c r="F85" s="18">
        <v>150000</v>
      </c>
      <c r="G85" s="18">
        <f t="shared" si="4"/>
        <v>0</v>
      </c>
      <c r="H85" s="19" t="str">
        <f t="shared" si="5"/>
        <v/>
      </c>
      <c r="I85" s="20">
        <v>0.28000000000000003</v>
      </c>
      <c r="J85" s="21">
        <f t="shared" si="6"/>
        <v>0.17739582708728918</v>
      </c>
      <c r="K85" s="21"/>
      <c r="L85" s="18">
        <v>420562</v>
      </c>
      <c r="M85" s="18">
        <v>420562</v>
      </c>
      <c r="N85" s="22"/>
      <c r="O85" s="23">
        <v>26.324000000000002</v>
      </c>
    </row>
    <row r="86" spans="1:15" ht="15.75">
      <c r="A86" s="2"/>
      <c r="B86" s="13" t="s">
        <v>103</v>
      </c>
      <c r="C86" s="13" t="s">
        <v>253</v>
      </c>
      <c r="D86" s="18">
        <v>550000</v>
      </c>
      <c r="E86" s="18">
        <v>697332</v>
      </c>
      <c r="F86" s="18">
        <v>550000</v>
      </c>
      <c r="G86" s="18">
        <f t="shared" si="4"/>
        <v>0</v>
      </c>
      <c r="H86" s="19" t="str">
        <f t="shared" si="5"/>
        <v/>
      </c>
      <c r="I86" s="20">
        <v>0.28000000000000003</v>
      </c>
      <c r="J86" s="21">
        <f t="shared" si="6"/>
        <v>0.2356237030949305</v>
      </c>
      <c r="K86" s="21"/>
      <c r="L86" s="18">
        <v>232285</v>
      </c>
      <c r="M86" s="18">
        <v>232285</v>
      </c>
      <c r="N86" s="22"/>
      <c r="O86" s="23">
        <v>3.145</v>
      </c>
    </row>
    <row r="87" spans="1:15" ht="15.75">
      <c r="A87" s="2"/>
      <c r="B87" s="13" t="s">
        <v>58</v>
      </c>
      <c r="C87" s="13" t="s">
        <v>255</v>
      </c>
      <c r="D87" s="18">
        <v>820000</v>
      </c>
      <c r="E87" s="18">
        <v>1024663</v>
      </c>
      <c r="F87" s="18">
        <v>820000</v>
      </c>
      <c r="G87" s="18">
        <f t="shared" si="4"/>
        <v>0</v>
      </c>
      <c r="H87" s="19" t="str">
        <f t="shared" si="5"/>
        <v/>
      </c>
      <c r="I87" s="20">
        <v>0.374</v>
      </c>
      <c r="J87" s="21">
        <f t="shared" si="6"/>
        <v>0.30994620730630668</v>
      </c>
      <c r="K87" s="21"/>
      <c r="L87" s="18">
        <v>170332</v>
      </c>
      <c r="M87" s="18">
        <v>170332</v>
      </c>
      <c r="N87" s="22"/>
      <c r="O87" s="23">
        <v>2.5409999999999999</v>
      </c>
    </row>
    <row r="88" spans="1:15" ht="15.75">
      <c r="A88" s="2"/>
      <c r="B88" s="13" t="s">
        <v>62</v>
      </c>
      <c r="C88" s="13" t="s">
        <v>257</v>
      </c>
      <c r="D88" s="18">
        <v>80000</v>
      </c>
      <c r="E88" s="18">
        <v>241011</v>
      </c>
      <c r="F88" s="18">
        <v>80000</v>
      </c>
      <c r="G88" s="18">
        <f t="shared" si="4"/>
        <v>0</v>
      </c>
      <c r="H88" s="19" t="str">
        <f t="shared" si="5"/>
        <v/>
      </c>
      <c r="I88" s="20">
        <v>0.28000000000000003</v>
      </c>
      <c r="J88" s="21">
        <f t="shared" si="6"/>
        <v>0.15289548990253546</v>
      </c>
      <c r="K88" s="21"/>
      <c r="L88" s="18">
        <v>113682</v>
      </c>
      <c r="M88" s="18">
        <v>113682</v>
      </c>
      <c r="N88" s="22"/>
      <c r="O88" s="23">
        <v>4.34</v>
      </c>
    </row>
    <row r="89" spans="1:15" ht="15.75">
      <c r="A89" s="2"/>
      <c r="B89" s="13" t="s">
        <v>259</v>
      </c>
      <c r="C89" s="13" t="s">
        <v>260</v>
      </c>
      <c r="D89" s="18">
        <v>480322</v>
      </c>
      <c r="E89" s="18">
        <v>509441</v>
      </c>
      <c r="F89" s="18">
        <v>480322</v>
      </c>
      <c r="G89" s="18">
        <f t="shared" si="4"/>
        <v>0</v>
      </c>
      <c r="H89" s="19" t="str">
        <f t="shared" si="5"/>
        <v/>
      </c>
      <c r="I89" s="20">
        <v>0.28000000000000003</v>
      </c>
      <c r="J89" s="21">
        <f t="shared" si="6"/>
        <v>0.26906080654098652</v>
      </c>
      <c r="K89" s="21"/>
      <c r="L89" s="18">
        <v>235890</v>
      </c>
      <c r="M89" s="18">
        <v>235890</v>
      </c>
      <c r="N89" s="22"/>
      <c r="O89" s="23">
        <v>4.2450000000000001</v>
      </c>
    </row>
    <row r="90" spans="1:15" ht="15.75">
      <c r="A90" s="2"/>
      <c r="B90" s="13" t="s">
        <v>107</v>
      </c>
      <c r="C90" s="13" t="s">
        <v>262</v>
      </c>
      <c r="D90" s="18">
        <v>2000000</v>
      </c>
      <c r="E90" s="18">
        <v>2386094</v>
      </c>
      <c r="F90" s="18">
        <v>2000000</v>
      </c>
      <c r="G90" s="18">
        <f t="shared" si="4"/>
        <v>0</v>
      </c>
      <c r="H90" s="19" t="str">
        <f t="shared" si="5"/>
        <v/>
      </c>
      <c r="I90" s="20">
        <v>0.28000000000000003</v>
      </c>
      <c r="J90" s="21">
        <f t="shared" si="6"/>
        <v>0.23554999654617761</v>
      </c>
      <c r="K90" s="21"/>
      <c r="L90" s="18">
        <v>45994</v>
      </c>
      <c r="M90" s="18">
        <v>45994</v>
      </c>
      <c r="N90" s="22"/>
      <c r="O90" s="23">
        <v>1.62</v>
      </c>
    </row>
    <row r="91" spans="1:15" ht="15.75">
      <c r="A91" s="2"/>
      <c r="B91" s="13" t="s">
        <v>264</v>
      </c>
      <c r="C91" s="13" t="s">
        <v>265</v>
      </c>
      <c r="D91" s="18">
        <v>376400</v>
      </c>
      <c r="E91" s="18">
        <v>766451</v>
      </c>
      <c r="F91" s="18">
        <v>376400</v>
      </c>
      <c r="G91" s="18">
        <f t="shared" si="4"/>
        <v>0</v>
      </c>
      <c r="H91" s="19" t="str">
        <f t="shared" si="5"/>
        <v/>
      </c>
      <c r="I91" s="20">
        <v>0.28000000000000003</v>
      </c>
      <c r="J91" s="21">
        <f t="shared" si="6"/>
        <v>0.17211049522908212</v>
      </c>
      <c r="K91" s="21"/>
      <c r="L91" s="18">
        <v>245828</v>
      </c>
      <c r="M91" s="18">
        <v>245828</v>
      </c>
      <c r="N91" s="22"/>
      <c r="O91" s="23">
        <v>3.0590000000000002</v>
      </c>
    </row>
    <row r="92" spans="1:15" ht="15.75">
      <c r="A92" s="2"/>
      <c r="B92" s="13" t="s">
        <v>267</v>
      </c>
      <c r="C92" s="13" t="s">
        <v>268</v>
      </c>
      <c r="D92" s="18">
        <v>9600000</v>
      </c>
      <c r="E92" s="18">
        <v>14832572</v>
      </c>
      <c r="F92" s="18">
        <v>9600000</v>
      </c>
      <c r="G92" s="18">
        <f t="shared" si="4"/>
        <v>0</v>
      </c>
      <c r="H92" s="19" t="str">
        <f t="shared" si="5"/>
        <v/>
      </c>
      <c r="I92" s="20">
        <v>0.28000000000000003</v>
      </c>
      <c r="J92" s="21">
        <f t="shared" si="6"/>
        <v>0.19953407183463803</v>
      </c>
      <c r="K92" s="21"/>
      <c r="L92" s="18">
        <v>3375385</v>
      </c>
      <c r="M92" s="18">
        <v>3375385</v>
      </c>
      <c r="N92" s="22"/>
      <c r="O92" s="23">
        <v>2.476</v>
      </c>
    </row>
    <row r="93" spans="1:15" ht="15.75">
      <c r="A93" s="2"/>
      <c r="B93" s="13" t="s">
        <v>270</v>
      </c>
      <c r="C93" s="13" t="s">
        <v>271</v>
      </c>
      <c r="D93" s="18">
        <v>2241757</v>
      </c>
      <c r="E93" s="18">
        <v>3038047</v>
      </c>
      <c r="F93" s="18">
        <v>2241757</v>
      </c>
      <c r="G93" s="18">
        <f t="shared" si="4"/>
        <v>0</v>
      </c>
      <c r="H93" s="19" t="str">
        <f t="shared" si="5"/>
        <v/>
      </c>
      <c r="I93" s="20">
        <v>0.28000000000000003</v>
      </c>
      <c r="J93" s="21">
        <f t="shared" si="6"/>
        <v>0.2066103519794131</v>
      </c>
      <c r="K93" s="21"/>
      <c r="L93" s="18">
        <v>0</v>
      </c>
      <c r="M93" s="18">
        <v>0</v>
      </c>
      <c r="N93" s="22"/>
      <c r="O93" s="23">
        <v>0.71299999999999997</v>
      </c>
    </row>
    <row r="94" spans="1:15" ht="15.75">
      <c r="A94" s="2"/>
      <c r="B94" s="13" t="s">
        <v>273</v>
      </c>
      <c r="C94" s="13" t="s">
        <v>274</v>
      </c>
      <c r="D94" s="18">
        <v>4225000</v>
      </c>
      <c r="E94" s="18">
        <v>4360273</v>
      </c>
      <c r="F94" s="18">
        <v>4225000</v>
      </c>
      <c r="G94" s="18">
        <f t="shared" si="4"/>
        <v>0</v>
      </c>
      <c r="H94" s="19" t="str">
        <f t="shared" si="5"/>
        <v/>
      </c>
      <c r="I94" s="20">
        <v>0.28000000000000003</v>
      </c>
      <c r="J94" s="21">
        <f t="shared" si="6"/>
        <v>0.27131328703500907</v>
      </c>
      <c r="K94" s="21"/>
      <c r="L94" s="18">
        <v>0</v>
      </c>
      <c r="M94" s="18">
        <v>0</v>
      </c>
      <c r="N94" s="22"/>
      <c r="O94" s="23">
        <v>0.52</v>
      </c>
    </row>
    <row r="95" spans="1:15" ht="15.75">
      <c r="A95" s="2"/>
      <c r="B95" s="13" t="s">
        <v>66</v>
      </c>
      <c r="C95" s="13" t="s">
        <v>275</v>
      </c>
      <c r="D95" s="18">
        <v>75000</v>
      </c>
      <c r="E95" s="18">
        <v>206332</v>
      </c>
      <c r="F95" s="18">
        <v>75000</v>
      </c>
      <c r="G95" s="18">
        <f t="shared" si="4"/>
        <v>0</v>
      </c>
      <c r="H95" s="19" t="str">
        <f t="shared" si="5"/>
        <v/>
      </c>
      <c r="I95" s="20">
        <v>0.28000000000000003</v>
      </c>
      <c r="J95" s="21">
        <f t="shared" si="6"/>
        <v>0.1387193815064299</v>
      </c>
      <c r="K95" s="21"/>
      <c r="L95" s="18">
        <v>54948</v>
      </c>
      <c r="M95" s="18">
        <v>54445</v>
      </c>
      <c r="N95" s="22"/>
      <c r="O95" s="23">
        <v>2.6890000000000001</v>
      </c>
    </row>
    <row r="96" spans="1:15" ht="15.75">
      <c r="A96" s="2"/>
      <c r="B96" s="13" t="s">
        <v>70</v>
      </c>
      <c r="C96" s="13" t="s">
        <v>276</v>
      </c>
      <c r="D96" s="18">
        <v>314681</v>
      </c>
      <c r="E96" s="18">
        <v>372188</v>
      </c>
      <c r="F96" s="18">
        <v>314681</v>
      </c>
      <c r="G96" s="18">
        <f t="shared" si="4"/>
        <v>0</v>
      </c>
      <c r="H96" s="19" t="str">
        <f t="shared" si="5"/>
        <v/>
      </c>
      <c r="I96" s="20">
        <v>0.315</v>
      </c>
      <c r="J96" s="21">
        <f t="shared" si="6"/>
        <v>0.26632915354605735</v>
      </c>
      <c r="K96" s="21"/>
      <c r="L96" s="18">
        <v>0</v>
      </c>
      <c r="M96" s="18">
        <v>0</v>
      </c>
      <c r="N96" s="22"/>
      <c r="O96" s="23">
        <v>0.57499999999999996</v>
      </c>
    </row>
    <row r="97" spans="1:15" ht="15.75">
      <c r="A97" s="2"/>
      <c r="B97" s="13" t="s">
        <v>110</v>
      </c>
      <c r="C97" s="13" t="s">
        <v>277</v>
      </c>
      <c r="D97" s="18">
        <v>550897</v>
      </c>
      <c r="E97" s="18">
        <v>1507715</v>
      </c>
      <c r="F97" s="18">
        <v>550897</v>
      </c>
      <c r="G97" s="18">
        <f t="shared" si="4"/>
        <v>0</v>
      </c>
      <c r="H97" s="19" t="str">
        <f t="shared" si="5"/>
        <v/>
      </c>
      <c r="I97" s="20">
        <v>0.28000000000000003</v>
      </c>
      <c r="J97" s="21">
        <f t="shared" si="6"/>
        <v>0.1341706161391904</v>
      </c>
      <c r="K97" s="21"/>
      <c r="L97" s="18">
        <v>354770</v>
      </c>
      <c r="M97" s="18">
        <v>341570</v>
      </c>
      <c r="N97" s="22"/>
      <c r="O97" s="23">
        <v>2.524</v>
      </c>
    </row>
    <row r="98" spans="1:15" ht="15.75">
      <c r="A98" s="2"/>
      <c r="B98" s="13" t="s">
        <v>113</v>
      </c>
      <c r="C98" s="13" t="s">
        <v>278</v>
      </c>
      <c r="D98" s="18">
        <v>3420000</v>
      </c>
      <c r="E98" s="18">
        <v>3556974</v>
      </c>
      <c r="F98" s="18">
        <v>3420000</v>
      </c>
      <c r="G98" s="18">
        <f t="shared" si="4"/>
        <v>0</v>
      </c>
      <c r="H98" s="19" t="str">
        <f t="shared" si="5"/>
        <v/>
      </c>
      <c r="I98" s="20">
        <v>0.28000000000000003</v>
      </c>
      <c r="J98" s="21">
        <f t="shared" si="6"/>
        <v>0.26921759900409731</v>
      </c>
      <c r="K98" s="21"/>
      <c r="L98" s="18">
        <v>0</v>
      </c>
      <c r="M98" s="18">
        <v>0</v>
      </c>
      <c r="N98" s="22"/>
      <c r="O98" s="23">
        <v>0.91700000000000004</v>
      </c>
    </row>
    <row r="99" spans="1:15" ht="15.75">
      <c r="A99" s="2"/>
      <c r="B99" s="13" t="s">
        <v>116</v>
      </c>
      <c r="C99" s="13" t="s">
        <v>279</v>
      </c>
      <c r="D99" s="18">
        <v>3730000</v>
      </c>
      <c r="E99" s="18">
        <v>4013752</v>
      </c>
      <c r="F99" s="18">
        <v>3730000</v>
      </c>
      <c r="G99" s="18">
        <f t="shared" si="4"/>
        <v>0</v>
      </c>
      <c r="H99" s="19" t="str">
        <f t="shared" si="5"/>
        <v/>
      </c>
      <c r="I99" s="20">
        <v>0.28000000000000003</v>
      </c>
      <c r="J99" s="21">
        <f t="shared" si="6"/>
        <v>0.26020541378739892</v>
      </c>
      <c r="K99" s="21"/>
      <c r="L99" s="18">
        <v>0</v>
      </c>
      <c r="M99" s="18">
        <v>0</v>
      </c>
      <c r="N99" s="22"/>
      <c r="O99" s="23">
        <v>0.79300000000000004</v>
      </c>
    </row>
    <row r="100" spans="1:15" ht="15.75">
      <c r="A100" s="2"/>
      <c r="B100" s="13" t="s">
        <v>280</v>
      </c>
      <c r="C100" s="13" t="s">
        <v>281</v>
      </c>
      <c r="D100" s="18">
        <v>250300000</v>
      </c>
      <c r="E100" s="18">
        <v>233365982</v>
      </c>
      <c r="F100" s="18">
        <v>233365961</v>
      </c>
      <c r="G100" s="18">
        <f t="shared" si="4"/>
        <v>16934039</v>
      </c>
      <c r="H100" s="19" t="str">
        <f t="shared" si="5"/>
        <v>*</v>
      </c>
      <c r="I100" s="20">
        <v>0.36970000000000003</v>
      </c>
      <c r="J100" s="21">
        <f t="shared" si="6"/>
        <v>0.36969996673165506</v>
      </c>
      <c r="K100" s="21"/>
      <c r="L100" s="18">
        <v>0</v>
      </c>
      <c r="M100" s="18">
        <v>0</v>
      </c>
      <c r="N100" s="22"/>
      <c r="O100" s="23">
        <v>0.432</v>
      </c>
    </row>
    <row r="101" spans="1:15" ht="15.75">
      <c r="A101" s="2"/>
      <c r="B101" s="13" t="s">
        <v>282</v>
      </c>
      <c r="C101" s="13" t="s">
        <v>283</v>
      </c>
      <c r="D101" s="18">
        <v>53000000</v>
      </c>
      <c r="E101" s="18">
        <v>62704053</v>
      </c>
      <c r="F101" s="18">
        <v>53000000</v>
      </c>
      <c r="G101" s="18">
        <f t="shared" si="4"/>
        <v>0</v>
      </c>
      <c r="H101" s="19" t="str">
        <f t="shared" si="5"/>
        <v/>
      </c>
      <c r="I101" s="20">
        <v>0.28899999999999998</v>
      </c>
      <c r="J101" s="21">
        <f t="shared" si="6"/>
        <v>0.25249215360966576</v>
      </c>
      <c r="K101" s="21"/>
      <c r="L101" s="18">
        <v>14114264</v>
      </c>
      <c r="M101" s="18">
        <v>14114264</v>
      </c>
      <c r="N101" s="22"/>
      <c r="O101" s="23">
        <v>2.5099999999999998</v>
      </c>
    </row>
    <row r="102" spans="1:15" ht="15.75">
      <c r="A102" s="2"/>
      <c r="B102" s="13" t="s">
        <v>284</v>
      </c>
      <c r="C102" s="13" t="s">
        <v>285</v>
      </c>
      <c r="D102" s="18">
        <v>10761797</v>
      </c>
      <c r="E102" s="18">
        <v>13033617</v>
      </c>
      <c r="F102" s="18">
        <v>10761797</v>
      </c>
      <c r="G102" s="18">
        <f t="shared" si="4"/>
        <v>0</v>
      </c>
      <c r="H102" s="19" t="str">
        <f t="shared" si="5"/>
        <v/>
      </c>
      <c r="I102" s="20">
        <v>0.2888</v>
      </c>
      <c r="J102" s="21">
        <f t="shared" si="6"/>
        <v>0.24134715304955573</v>
      </c>
      <c r="K102" s="21"/>
      <c r="L102" s="18">
        <v>792774</v>
      </c>
      <c r="M102" s="18">
        <v>792774</v>
      </c>
      <c r="N102" s="22"/>
      <c r="O102" s="23">
        <v>1.7669999999999999</v>
      </c>
    </row>
    <row r="103" spans="1:15" ht="15.75">
      <c r="A103" s="2"/>
      <c r="B103" s="13" t="s">
        <v>286</v>
      </c>
      <c r="C103" s="13" t="s">
        <v>287</v>
      </c>
      <c r="D103" s="18">
        <v>16975000</v>
      </c>
      <c r="E103" s="18">
        <v>16871865</v>
      </c>
      <c r="F103" s="18">
        <v>16871856</v>
      </c>
      <c r="G103" s="18">
        <f t="shared" si="4"/>
        <v>103144</v>
      </c>
      <c r="H103" s="19" t="str">
        <f t="shared" si="5"/>
        <v>*</v>
      </c>
      <c r="I103" s="20">
        <v>0.37670000000000003</v>
      </c>
      <c r="J103" s="21">
        <f t="shared" si="6"/>
        <v>0.37669979905600243</v>
      </c>
      <c r="K103" s="21"/>
      <c r="L103" s="18">
        <v>0</v>
      </c>
      <c r="M103" s="18">
        <v>0</v>
      </c>
      <c r="N103" s="22"/>
      <c r="O103" s="23">
        <v>0.47299999999999998</v>
      </c>
    </row>
    <row r="104" spans="1:15" ht="15.75">
      <c r="A104" s="2"/>
      <c r="B104" s="13" t="s">
        <v>288</v>
      </c>
      <c r="C104" s="13" t="s">
        <v>289</v>
      </c>
      <c r="D104" s="18">
        <v>64681000</v>
      </c>
      <c r="E104" s="18">
        <v>62461665</v>
      </c>
      <c r="F104" s="18">
        <v>62461665</v>
      </c>
      <c r="G104" s="18">
        <f t="shared" si="4"/>
        <v>2219335</v>
      </c>
      <c r="H104" s="19" t="str">
        <f t="shared" si="5"/>
        <v/>
      </c>
      <c r="I104" s="20">
        <v>0.28949999999999998</v>
      </c>
      <c r="J104" s="21">
        <f t="shared" si="6"/>
        <v>0.28949999999999998</v>
      </c>
      <c r="K104" s="21"/>
      <c r="L104" s="18">
        <v>3636467</v>
      </c>
      <c r="M104" s="18">
        <v>3636467</v>
      </c>
      <c r="N104" s="22"/>
      <c r="O104" s="23">
        <v>1.758</v>
      </c>
    </row>
    <row r="105" spans="1:15" ht="15.75">
      <c r="A105" s="2"/>
      <c r="B105" s="13" t="s">
        <v>290</v>
      </c>
      <c r="C105" s="13" t="s">
        <v>291</v>
      </c>
      <c r="D105" s="18">
        <v>4343912</v>
      </c>
      <c r="E105" s="18">
        <v>4904838</v>
      </c>
      <c r="F105" s="18">
        <v>4343912</v>
      </c>
      <c r="G105" s="18">
        <f t="shared" si="4"/>
        <v>0</v>
      </c>
      <c r="H105" s="19" t="str">
        <f t="shared" si="5"/>
        <v/>
      </c>
      <c r="I105" s="20">
        <v>0.2888</v>
      </c>
      <c r="J105" s="21">
        <f t="shared" si="6"/>
        <v>0.2557723181886945</v>
      </c>
      <c r="K105" s="21"/>
      <c r="L105" s="18">
        <v>0</v>
      </c>
      <c r="M105" s="18">
        <v>0</v>
      </c>
      <c r="N105" s="22"/>
      <c r="O105" s="23">
        <v>0.86199999999999999</v>
      </c>
    </row>
    <row r="106" spans="1:15" ht="15.75">
      <c r="A106" s="2"/>
      <c r="B106" s="13" t="s">
        <v>292</v>
      </c>
      <c r="C106" s="13" t="s">
        <v>293</v>
      </c>
      <c r="D106" s="18">
        <v>53077000</v>
      </c>
      <c r="E106" s="18">
        <v>52680511</v>
      </c>
      <c r="F106" s="18">
        <v>52680511</v>
      </c>
      <c r="G106" s="18">
        <f t="shared" si="4"/>
        <v>396489</v>
      </c>
      <c r="H106" s="19" t="str">
        <f t="shared" si="5"/>
        <v/>
      </c>
      <c r="I106" s="20">
        <v>0.2893</v>
      </c>
      <c r="J106" s="21">
        <f t="shared" si="6"/>
        <v>0.2893</v>
      </c>
      <c r="K106" s="21"/>
      <c r="L106" s="18">
        <v>0</v>
      </c>
      <c r="M106" s="18">
        <v>0</v>
      </c>
      <c r="N106" s="22"/>
      <c r="O106" s="23">
        <v>1.147</v>
      </c>
    </row>
    <row r="107" spans="1:15" ht="15.75">
      <c r="A107" s="2"/>
      <c r="B107" s="13" t="s">
        <v>119</v>
      </c>
      <c r="C107" s="13" t="s">
        <v>294</v>
      </c>
      <c r="D107" s="18">
        <v>330000</v>
      </c>
      <c r="E107" s="18">
        <v>610206</v>
      </c>
      <c r="F107" s="18">
        <v>330000</v>
      </c>
      <c r="G107" s="18">
        <f t="shared" si="4"/>
        <v>0</v>
      </c>
      <c r="H107" s="19" t="str">
        <f t="shared" si="5"/>
        <v/>
      </c>
      <c r="I107" s="20">
        <v>0.29430000000000001</v>
      </c>
      <c r="J107" s="21">
        <f t="shared" si="6"/>
        <v>0.16442340293505275</v>
      </c>
      <c r="K107" s="21"/>
      <c r="L107" s="18">
        <v>24740</v>
      </c>
      <c r="M107" s="18">
        <v>24740</v>
      </c>
      <c r="N107" s="22"/>
      <c r="O107" s="23">
        <v>1.6970000000000001</v>
      </c>
    </row>
    <row r="108" spans="1:15" ht="15.75">
      <c r="A108" s="2"/>
      <c r="B108" s="13" t="s">
        <v>295</v>
      </c>
      <c r="C108" s="13" t="s">
        <v>296</v>
      </c>
      <c r="D108" s="18">
        <v>66500000</v>
      </c>
      <c r="E108" s="18">
        <v>73679646</v>
      </c>
      <c r="F108" s="18">
        <v>66500000</v>
      </c>
      <c r="G108" s="18">
        <f t="shared" si="4"/>
        <v>0</v>
      </c>
      <c r="H108" s="19" t="str">
        <f t="shared" si="5"/>
        <v/>
      </c>
      <c r="I108" s="20">
        <v>0.34660000000000002</v>
      </c>
      <c r="J108" s="21">
        <f t="shared" si="6"/>
        <v>0.31282587866939537</v>
      </c>
      <c r="K108" s="21"/>
      <c r="L108" s="18">
        <v>0</v>
      </c>
      <c r="M108" s="18">
        <v>0</v>
      </c>
      <c r="N108" s="22"/>
      <c r="O108" s="23">
        <v>0.48699999999999999</v>
      </c>
    </row>
    <row r="109" spans="1:15" ht="15.75">
      <c r="A109" s="2"/>
      <c r="B109" s="13" t="s">
        <v>297</v>
      </c>
      <c r="C109" s="13" t="s">
        <v>298</v>
      </c>
      <c r="D109" s="18">
        <v>12175089</v>
      </c>
      <c r="E109" s="18">
        <v>13922438</v>
      </c>
      <c r="F109" s="18">
        <v>12175089</v>
      </c>
      <c r="G109" s="18">
        <f t="shared" si="4"/>
        <v>0</v>
      </c>
      <c r="H109" s="19" t="str">
        <f t="shared" si="5"/>
        <v/>
      </c>
      <c r="I109" s="20">
        <v>0.37540000000000001</v>
      </c>
      <c r="J109" s="21">
        <f t="shared" si="6"/>
        <v>0.32828506117965833</v>
      </c>
      <c r="K109" s="21"/>
      <c r="L109" s="18">
        <v>0</v>
      </c>
      <c r="M109" s="18">
        <v>0</v>
      </c>
      <c r="N109" s="22"/>
      <c r="O109" s="23">
        <v>1.3169999999999999</v>
      </c>
    </row>
    <row r="110" spans="1:15" ht="15.75">
      <c r="A110" s="2"/>
      <c r="B110" s="13" t="s">
        <v>299</v>
      </c>
      <c r="C110" s="13" t="s">
        <v>300</v>
      </c>
      <c r="D110" s="18">
        <v>9000000</v>
      </c>
      <c r="E110" s="18">
        <v>10036547</v>
      </c>
      <c r="F110" s="18">
        <v>9000000</v>
      </c>
      <c r="G110" s="18">
        <f t="shared" si="4"/>
        <v>0</v>
      </c>
      <c r="H110" s="19" t="str">
        <f t="shared" si="5"/>
        <v/>
      </c>
      <c r="I110" s="20">
        <v>0.28720000000000001</v>
      </c>
      <c r="J110" s="21">
        <f t="shared" si="6"/>
        <v>0.25753877304614825</v>
      </c>
      <c r="K110" s="21"/>
      <c r="L110" s="18">
        <v>0</v>
      </c>
      <c r="M110" s="18">
        <v>0</v>
      </c>
      <c r="N110" s="22"/>
      <c r="O110" s="23">
        <v>1.246</v>
      </c>
    </row>
    <row r="111" spans="1:15" ht="15.75">
      <c r="A111" s="2"/>
      <c r="B111" s="13" t="s">
        <v>122</v>
      </c>
      <c r="C111" s="13" t="s">
        <v>301</v>
      </c>
      <c r="D111" s="18">
        <v>43000000</v>
      </c>
      <c r="E111" s="18">
        <v>46291824</v>
      </c>
      <c r="F111" s="18">
        <v>43000000</v>
      </c>
      <c r="G111" s="18">
        <f t="shared" si="4"/>
        <v>0</v>
      </c>
      <c r="H111" s="19" t="str">
        <f t="shared" si="5"/>
        <v/>
      </c>
      <c r="I111" s="20">
        <v>0.28899999999999998</v>
      </c>
      <c r="J111" s="21">
        <f t="shared" si="6"/>
        <v>0.27127655043483634</v>
      </c>
      <c r="K111" s="21"/>
      <c r="L111" s="18">
        <v>7384924</v>
      </c>
      <c r="M111" s="18">
        <v>7384924</v>
      </c>
      <c r="N111" s="22"/>
      <c r="O111" s="23">
        <v>2.1760000000000002</v>
      </c>
    </row>
    <row r="112" spans="1:15" ht="15.75">
      <c r="A112" s="2"/>
      <c r="B112" s="13" t="s">
        <v>302</v>
      </c>
      <c r="C112" s="13" t="s">
        <v>303</v>
      </c>
      <c r="D112" s="18">
        <v>18376888</v>
      </c>
      <c r="E112" s="18">
        <v>22853004</v>
      </c>
      <c r="F112" s="18">
        <v>18376888</v>
      </c>
      <c r="G112" s="18">
        <f t="shared" si="4"/>
        <v>0</v>
      </c>
      <c r="H112" s="19" t="str">
        <f t="shared" si="5"/>
        <v/>
      </c>
      <c r="I112" s="20">
        <v>0.28889999999999999</v>
      </c>
      <c r="J112" s="21">
        <f t="shared" si="6"/>
        <v>0.23657006582690568</v>
      </c>
      <c r="K112" s="21"/>
      <c r="L112" s="18">
        <v>1858472</v>
      </c>
      <c r="M112" s="18">
        <v>1858472</v>
      </c>
      <c r="N112" s="22"/>
      <c r="O112" s="23">
        <v>1.845</v>
      </c>
    </row>
    <row r="113" spans="1:15" ht="15.75">
      <c r="A113" s="2"/>
      <c r="B113" s="13" t="s">
        <v>304</v>
      </c>
      <c r="C113" s="13" t="s">
        <v>305</v>
      </c>
      <c r="D113" s="18">
        <v>18500000</v>
      </c>
      <c r="E113" s="18">
        <v>20572028</v>
      </c>
      <c r="F113" s="18">
        <v>18500000</v>
      </c>
      <c r="G113" s="18">
        <f t="shared" si="4"/>
        <v>0</v>
      </c>
      <c r="H113" s="19" t="str">
        <f t="shared" si="5"/>
        <v/>
      </c>
      <c r="I113" s="20">
        <v>0.2883</v>
      </c>
      <c r="J113" s="21">
        <f t="shared" si="6"/>
        <v>0.2592622370531481</v>
      </c>
      <c r="K113" s="21"/>
      <c r="L113" s="18">
        <v>0</v>
      </c>
      <c r="M113" s="18">
        <v>0</v>
      </c>
      <c r="N113" s="22"/>
      <c r="O113" s="23">
        <v>1.171</v>
      </c>
    </row>
    <row r="114" spans="1:15" ht="15.75">
      <c r="A114" s="2"/>
      <c r="B114" s="13" t="s">
        <v>306</v>
      </c>
      <c r="C114" s="13" t="s">
        <v>307</v>
      </c>
      <c r="D114" s="18">
        <v>54000000</v>
      </c>
      <c r="E114" s="18">
        <v>57791481</v>
      </c>
      <c r="F114" s="18">
        <v>54000000</v>
      </c>
      <c r="G114" s="18">
        <f t="shared" si="4"/>
        <v>0</v>
      </c>
      <c r="H114" s="19" t="str">
        <f t="shared" si="5"/>
        <v/>
      </c>
      <c r="I114" s="20">
        <v>0.28970000000000001</v>
      </c>
      <c r="J114" s="21">
        <f t="shared" si="6"/>
        <v>0.27069387614413276</v>
      </c>
      <c r="K114" s="21"/>
      <c r="L114" s="18">
        <v>0</v>
      </c>
      <c r="M114" s="18">
        <v>0</v>
      </c>
      <c r="N114" s="22"/>
      <c r="O114" s="23">
        <v>0.96399999999999997</v>
      </c>
    </row>
    <row r="115" spans="1:15" ht="15.75">
      <c r="A115" s="2"/>
      <c r="B115" s="13" t="s">
        <v>308</v>
      </c>
      <c r="C115" s="13" t="s">
        <v>309</v>
      </c>
      <c r="D115" s="18">
        <v>26000000</v>
      </c>
      <c r="E115" s="18">
        <v>32725890</v>
      </c>
      <c r="F115" s="18">
        <v>26000000</v>
      </c>
      <c r="G115" s="18">
        <f t="shared" si="4"/>
        <v>0</v>
      </c>
      <c r="H115" s="19" t="str">
        <f t="shared" si="5"/>
        <v/>
      </c>
      <c r="I115" s="20">
        <v>0.31930000000000003</v>
      </c>
      <c r="J115" s="21">
        <f t="shared" si="6"/>
        <v>0.25367682895713456</v>
      </c>
      <c r="K115" s="21"/>
      <c r="L115" s="18">
        <v>0</v>
      </c>
      <c r="M115" s="18">
        <v>0</v>
      </c>
      <c r="N115" s="22"/>
      <c r="O115" s="23">
        <v>1.151</v>
      </c>
    </row>
    <row r="116" spans="1:15" ht="15.75">
      <c r="A116" s="2"/>
      <c r="B116" s="13" t="s">
        <v>310</v>
      </c>
      <c r="C116" s="13" t="s">
        <v>311</v>
      </c>
      <c r="D116" s="18">
        <v>68900000</v>
      </c>
      <c r="E116" s="18">
        <v>86438347</v>
      </c>
      <c r="F116" s="18">
        <v>68900000</v>
      </c>
      <c r="G116" s="18">
        <f t="shared" si="4"/>
        <v>0</v>
      </c>
      <c r="H116" s="19" t="str">
        <f t="shared" si="5"/>
        <v/>
      </c>
      <c r="I116" s="20">
        <v>0.28889999999999999</v>
      </c>
      <c r="J116" s="21">
        <f t="shared" si="6"/>
        <v>0.23028216863055007</v>
      </c>
      <c r="K116" s="21"/>
      <c r="L116" s="18">
        <v>0</v>
      </c>
      <c r="M116" s="18">
        <v>0</v>
      </c>
      <c r="N116" s="22"/>
      <c r="O116" s="23">
        <v>0.749</v>
      </c>
    </row>
    <row r="117" spans="1:15" ht="15.75">
      <c r="A117" s="2"/>
      <c r="B117" s="13" t="s">
        <v>312</v>
      </c>
      <c r="C117" s="13" t="s">
        <v>313</v>
      </c>
      <c r="D117" s="18">
        <v>67000000</v>
      </c>
      <c r="E117" s="18">
        <v>82943993</v>
      </c>
      <c r="F117" s="18">
        <v>67000000</v>
      </c>
      <c r="G117" s="18">
        <f t="shared" si="4"/>
        <v>0</v>
      </c>
      <c r="H117" s="19" t="str">
        <f t="shared" si="5"/>
        <v/>
      </c>
      <c r="I117" s="20">
        <v>0.28889999999999999</v>
      </c>
      <c r="J117" s="21">
        <f t="shared" si="6"/>
        <v>0.23749040772091068</v>
      </c>
      <c r="K117" s="21"/>
      <c r="L117" s="18">
        <v>6654453</v>
      </c>
      <c r="M117" s="18">
        <v>6654453</v>
      </c>
      <c r="N117" s="22"/>
      <c r="O117" s="23">
        <v>1.84</v>
      </c>
    </row>
    <row r="118" spans="1:15" ht="15.75">
      <c r="A118" s="2"/>
      <c r="B118" s="13" t="s">
        <v>314</v>
      </c>
      <c r="C118" s="13" t="s">
        <v>315</v>
      </c>
      <c r="D118" s="18">
        <v>51500000</v>
      </c>
      <c r="E118" s="18">
        <v>67297839</v>
      </c>
      <c r="F118" s="18">
        <v>51500000</v>
      </c>
      <c r="G118" s="18">
        <f t="shared" si="4"/>
        <v>0</v>
      </c>
      <c r="H118" s="19" t="str">
        <f t="shared" si="5"/>
        <v/>
      </c>
      <c r="I118" s="20">
        <v>0.28899999999999998</v>
      </c>
      <c r="J118" s="21">
        <f t="shared" si="6"/>
        <v>0.22115866157307071</v>
      </c>
      <c r="K118" s="21"/>
      <c r="L118" s="18">
        <v>0</v>
      </c>
      <c r="M118" s="18">
        <v>0</v>
      </c>
      <c r="N118" s="22"/>
      <c r="O118" s="23">
        <v>1.1379999999999999</v>
      </c>
    </row>
    <row r="119" spans="1:15" ht="15.75">
      <c r="A119" s="2"/>
      <c r="B119" s="13" t="s">
        <v>316</v>
      </c>
      <c r="C119" s="13" t="s">
        <v>317</v>
      </c>
      <c r="D119" s="18">
        <v>11991011</v>
      </c>
      <c r="E119" s="18">
        <v>14556681</v>
      </c>
      <c r="F119" s="18">
        <v>11991011</v>
      </c>
      <c r="G119" s="18">
        <f t="shared" si="4"/>
        <v>0</v>
      </c>
      <c r="H119" s="19" t="str">
        <f t="shared" si="5"/>
        <v/>
      </c>
      <c r="I119" s="20">
        <v>0.28000000000000003</v>
      </c>
      <c r="J119" s="21">
        <f t="shared" si="6"/>
        <v>0.23755510339563854</v>
      </c>
      <c r="K119" s="21"/>
      <c r="L119" s="18">
        <v>2368501</v>
      </c>
      <c r="M119" s="18">
        <v>2368501</v>
      </c>
      <c r="N119" s="22"/>
      <c r="O119" s="23">
        <v>2.177</v>
      </c>
    </row>
    <row r="120" spans="1:15" ht="15.75">
      <c r="A120" s="2"/>
      <c r="B120" s="13" t="s">
        <v>318</v>
      </c>
      <c r="C120" s="13" t="s">
        <v>319</v>
      </c>
      <c r="D120" s="18">
        <v>10400000</v>
      </c>
      <c r="E120" s="18">
        <v>11502362</v>
      </c>
      <c r="F120" s="18">
        <v>10400000</v>
      </c>
      <c r="G120" s="18">
        <f t="shared" si="4"/>
        <v>0</v>
      </c>
      <c r="H120" s="19" t="str">
        <f t="shared" si="5"/>
        <v/>
      </c>
      <c r="I120" s="20">
        <v>0.2898</v>
      </c>
      <c r="J120" s="21">
        <f t="shared" si="6"/>
        <v>0.26202618210068507</v>
      </c>
      <c r="K120" s="21"/>
      <c r="L120" s="18">
        <v>0</v>
      </c>
      <c r="M120" s="18">
        <v>0</v>
      </c>
      <c r="N120" s="22"/>
      <c r="O120" s="23">
        <v>0.72199999999999998</v>
      </c>
    </row>
    <row r="121" spans="1:15" ht="15.75">
      <c r="A121" s="2"/>
      <c r="B121" s="13" t="s">
        <v>320</v>
      </c>
      <c r="C121" s="13" t="s">
        <v>321</v>
      </c>
      <c r="D121" s="18">
        <v>17950000</v>
      </c>
      <c r="E121" s="18">
        <v>19298286</v>
      </c>
      <c r="F121" s="18">
        <v>17950000</v>
      </c>
      <c r="G121" s="18">
        <f t="shared" si="4"/>
        <v>0</v>
      </c>
      <c r="H121" s="19" t="str">
        <f t="shared" si="5"/>
        <v/>
      </c>
      <c r="I121" s="20">
        <v>0.28000000000000003</v>
      </c>
      <c r="J121" s="21">
        <f t="shared" si="6"/>
        <v>0.26043763679323645</v>
      </c>
      <c r="K121" s="21"/>
      <c r="L121" s="18">
        <v>0</v>
      </c>
      <c r="M121" s="18">
        <v>0</v>
      </c>
      <c r="N121" s="22"/>
      <c r="O121" s="23">
        <v>1.29</v>
      </c>
    </row>
    <row r="122" spans="1:15" ht="15.75">
      <c r="A122" s="2"/>
      <c r="B122" s="13" t="s">
        <v>322</v>
      </c>
      <c r="C122" s="13" t="s">
        <v>323</v>
      </c>
      <c r="D122" s="18">
        <v>22900000</v>
      </c>
      <c r="E122" s="18">
        <v>30285848</v>
      </c>
      <c r="F122" s="18">
        <v>22900000</v>
      </c>
      <c r="G122" s="18">
        <f t="shared" si="4"/>
        <v>0</v>
      </c>
      <c r="H122" s="19" t="str">
        <f t="shared" si="5"/>
        <v/>
      </c>
      <c r="I122" s="20">
        <v>0.28000000000000003</v>
      </c>
      <c r="J122" s="21">
        <f t="shared" si="6"/>
        <v>0.22239388570635726</v>
      </c>
      <c r="K122" s="21"/>
      <c r="L122" s="18">
        <v>5613769</v>
      </c>
      <c r="M122" s="18">
        <v>5613769</v>
      </c>
      <c r="N122" s="22"/>
      <c r="O122" s="23">
        <v>2.2669999999999999</v>
      </c>
    </row>
    <row r="123" spans="1:15" ht="15.75">
      <c r="A123" s="2"/>
      <c r="B123" s="13" t="s">
        <v>324</v>
      </c>
      <c r="C123" s="13" t="s">
        <v>325</v>
      </c>
      <c r="D123" s="18">
        <v>24300846</v>
      </c>
      <c r="E123" s="18">
        <v>27830222</v>
      </c>
      <c r="F123" s="18">
        <v>24300846</v>
      </c>
      <c r="G123" s="18">
        <f t="shared" si="4"/>
        <v>0</v>
      </c>
      <c r="H123" s="19" t="str">
        <f t="shared" si="5"/>
        <v/>
      </c>
      <c r="I123" s="20">
        <v>0.28000000000000003</v>
      </c>
      <c r="J123" s="21">
        <f t="shared" si="6"/>
        <v>0.24838696588470824</v>
      </c>
      <c r="K123" s="21"/>
      <c r="L123" s="18">
        <v>3429836</v>
      </c>
      <c r="M123" s="18">
        <v>3429836</v>
      </c>
      <c r="N123" s="22"/>
      <c r="O123" s="23">
        <v>1.996</v>
      </c>
    </row>
    <row r="124" spans="1:15" ht="15.75">
      <c r="A124" s="2"/>
      <c r="B124" s="13" t="s">
        <v>74</v>
      </c>
      <c r="C124" s="13" t="s">
        <v>326</v>
      </c>
      <c r="D124" s="18">
        <v>275000</v>
      </c>
      <c r="E124" s="18">
        <v>328783</v>
      </c>
      <c r="F124" s="18">
        <v>275000</v>
      </c>
      <c r="G124" s="18">
        <f t="shared" si="4"/>
        <v>0</v>
      </c>
      <c r="H124" s="19" t="str">
        <f t="shared" si="5"/>
        <v/>
      </c>
      <c r="I124" s="20">
        <v>0.37440000000000001</v>
      </c>
      <c r="J124" s="21">
        <f t="shared" si="6"/>
        <v>0.31315487722905383</v>
      </c>
      <c r="K124" s="21"/>
      <c r="L124" s="18">
        <v>0</v>
      </c>
      <c r="M124" s="18">
        <v>0</v>
      </c>
      <c r="N124" s="22"/>
      <c r="O124" s="23">
        <v>0.95599999999999996</v>
      </c>
    </row>
    <row r="125" spans="1:15" ht="15.75">
      <c r="A125" s="2"/>
      <c r="B125" s="13" t="s">
        <v>327</v>
      </c>
      <c r="C125" s="13" t="s">
        <v>328</v>
      </c>
      <c r="D125" s="18">
        <v>495000</v>
      </c>
      <c r="E125" s="18">
        <v>718334</v>
      </c>
      <c r="F125" s="18">
        <v>495000</v>
      </c>
      <c r="G125" s="18">
        <f t="shared" si="4"/>
        <v>0</v>
      </c>
      <c r="H125" s="19" t="str">
        <f t="shared" si="5"/>
        <v/>
      </c>
      <c r="I125" s="20">
        <v>0.28000000000000003</v>
      </c>
      <c r="J125" s="21">
        <f t="shared" si="6"/>
        <v>0.19294645666222121</v>
      </c>
      <c r="K125" s="21"/>
      <c r="L125" s="18">
        <v>0</v>
      </c>
      <c r="M125" s="18">
        <v>0</v>
      </c>
      <c r="N125" s="22"/>
      <c r="O125" s="23">
        <v>0.59499999999999997</v>
      </c>
    </row>
    <row r="126" spans="1:15" ht="15.75">
      <c r="A126" s="2"/>
      <c r="B126" s="13" t="s">
        <v>329</v>
      </c>
      <c r="C126" s="13" t="s">
        <v>330</v>
      </c>
      <c r="D126" s="18">
        <v>665000</v>
      </c>
      <c r="E126" s="18">
        <v>776868</v>
      </c>
      <c r="F126" s="18">
        <v>665000</v>
      </c>
      <c r="G126" s="18">
        <f t="shared" si="4"/>
        <v>0</v>
      </c>
      <c r="H126" s="19" t="str">
        <f t="shared" si="5"/>
        <v/>
      </c>
      <c r="I126" s="20">
        <v>0.28000000000000003</v>
      </c>
      <c r="J126" s="21">
        <f t="shared" si="6"/>
        <v>0.23968035753821756</v>
      </c>
      <c r="K126" s="21"/>
      <c r="L126" s="18">
        <v>0</v>
      </c>
      <c r="M126" s="18">
        <v>0</v>
      </c>
      <c r="N126" s="22"/>
      <c r="O126" s="23">
        <v>1.407</v>
      </c>
    </row>
    <row r="127" spans="1:15" ht="15.75">
      <c r="A127" s="2"/>
      <c r="B127" s="13" t="s">
        <v>125</v>
      </c>
      <c r="C127" s="13" t="s">
        <v>331</v>
      </c>
      <c r="D127" s="18">
        <v>6893226</v>
      </c>
      <c r="E127" s="18">
        <v>9456120</v>
      </c>
      <c r="F127" s="18">
        <v>6893226</v>
      </c>
      <c r="G127" s="18">
        <f t="shared" si="4"/>
        <v>0</v>
      </c>
      <c r="H127" s="19" t="str">
        <f t="shared" si="5"/>
        <v/>
      </c>
      <c r="I127" s="20">
        <v>0.28000000000000003</v>
      </c>
      <c r="J127" s="21">
        <f t="shared" si="6"/>
        <v>0.21128164496505958</v>
      </c>
      <c r="K127" s="21"/>
      <c r="L127" s="18">
        <v>986655</v>
      </c>
      <c r="M127" s="18">
        <v>986655</v>
      </c>
      <c r="N127" s="22"/>
      <c r="O127" s="23">
        <v>1.921</v>
      </c>
    </row>
    <row r="128" spans="1:15" ht="15.75">
      <c r="A128" s="2"/>
      <c r="B128" s="13" t="s">
        <v>332</v>
      </c>
      <c r="C128" s="13" t="s">
        <v>333</v>
      </c>
      <c r="D128" s="18">
        <v>1588555</v>
      </c>
      <c r="E128" s="18">
        <v>2207799</v>
      </c>
      <c r="F128" s="18">
        <v>1588555</v>
      </c>
      <c r="G128" s="18">
        <f t="shared" si="4"/>
        <v>0</v>
      </c>
      <c r="H128" s="19" t="str">
        <f t="shared" si="5"/>
        <v/>
      </c>
      <c r="I128" s="20">
        <v>0.28000000000000003</v>
      </c>
      <c r="J128" s="21">
        <f t="shared" si="6"/>
        <v>0.20146553196192227</v>
      </c>
      <c r="K128" s="21"/>
      <c r="L128" s="18">
        <v>0</v>
      </c>
      <c r="M128" s="18">
        <v>0</v>
      </c>
      <c r="N128" s="22"/>
      <c r="O128" s="23">
        <v>1.339</v>
      </c>
    </row>
    <row r="129" spans="1:15" ht="15.75">
      <c r="A129" s="2"/>
      <c r="B129" s="13" t="s">
        <v>334</v>
      </c>
      <c r="C129" s="13" t="s">
        <v>335</v>
      </c>
      <c r="D129" s="18">
        <v>2200000</v>
      </c>
      <c r="E129" s="18">
        <v>2823526</v>
      </c>
      <c r="F129" s="18">
        <v>2200000</v>
      </c>
      <c r="G129" s="18">
        <f t="shared" si="4"/>
        <v>0</v>
      </c>
      <c r="H129" s="19" t="str">
        <f t="shared" si="5"/>
        <v/>
      </c>
      <c r="I129" s="20">
        <v>0.28000000000000003</v>
      </c>
      <c r="J129" s="21">
        <f t="shared" si="6"/>
        <v>0.21816693028504078</v>
      </c>
      <c r="K129" s="21"/>
      <c r="L129" s="18">
        <v>0</v>
      </c>
      <c r="M129" s="18">
        <v>0</v>
      </c>
      <c r="N129" s="22"/>
      <c r="O129" s="23">
        <v>0.51600000000000001</v>
      </c>
    </row>
    <row r="130" spans="1:15" ht="15.75">
      <c r="A130" s="2"/>
      <c r="B130" s="13" t="s">
        <v>336</v>
      </c>
      <c r="C130" s="13" t="s">
        <v>337</v>
      </c>
      <c r="D130" s="18">
        <v>0</v>
      </c>
      <c r="E130" s="18">
        <v>414799</v>
      </c>
      <c r="F130" s="18">
        <v>0</v>
      </c>
      <c r="G130" s="18">
        <f t="shared" si="4"/>
        <v>0</v>
      </c>
      <c r="H130" s="19" t="str">
        <f t="shared" si="5"/>
        <v/>
      </c>
      <c r="I130" s="20">
        <v>0.28000000000000003</v>
      </c>
      <c r="J130" s="21">
        <f t="shared" si="6"/>
        <v>0</v>
      </c>
      <c r="K130" s="21"/>
      <c r="L130" s="18">
        <v>260781</v>
      </c>
      <c r="M130" s="18">
        <v>0</v>
      </c>
      <c r="N130" s="22"/>
      <c r="O130" s="23">
        <v>6.8339999999999996</v>
      </c>
    </row>
    <row r="131" spans="1:15" ht="15.75">
      <c r="A131" s="2"/>
      <c r="B131" s="13" t="s">
        <v>128</v>
      </c>
      <c r="C131" s="13" t="s">
        <v>338</v>
      </c>
      <c r="D131" s="18">
        <v>150000</v>
      </c>
      <c r="E131" s="18">
        <v>636147</v>
      </c>
      <c r="F131" s="18">
        <v>150000</v>
      </c>
      <c r="G131" s="18">
        <f t="shared" si="4"/>
        <v>0</v>
      </c>
      <c r="H131" s="19" t="str">
        <f t="shared" si="5"/>
        <v/>
      </c>
      <c r="I131" s="20">
        <v>0.28000000000000003</v>
      </c>
      <c r="J131" s="21">
        <f t="shared" si="6"/>
        <v>6.6022475937165467E-2</v>
      </c>
      <c r="K131" s="21"/>
      <c r="L131" s="18">
        <v>0</v>
      </c>
      <c r="M131" s="18">
        <v>0</v>
      </c>
      <c r="N131" s="22"/>
      <c r="O131" s="23">
        <v>0.67900000000000005</v>
      </c>
    </row>
    <row r="132" spans="1:15" ht="15.75">
      <c r="A132" s="2"/>
      <c r="B132" s="13" t="s">
        <v>77</v>
      </c>
      <c r="C132" s="13" t="s">
        <v>339</v>
      </c>
      <c r="D132" s="18">
        <v>385830</v>
      </c>
      <c r="E132" s="18">
        <v>531194</v>
      </c>
      <c r="F132" s="18">
        <v>385830</v>
      </c>
      <c r="G132" s="18">
        <f t="shared" si="4"/>
        <v>0</v>
      </c>
      <c r="H132" s="19" t="str">
        <f t="shared" si="5"/>
        <v/>
      </c>
      <c r="I132" s="20">
        <v>0.37709999999999999</v>
      </c>
      <c r="J132" s="21">
        <f t="shared" si="6"/>
        <v>0.27390462429922025</v>
      </c>
      <c r="K132" s="21"/>
      <c r="L132" s="18">
        <v>0</v>
      </c>
      <c r="M132" s="18">
        <v>0</v>
      </c>
      <c r="N132" s="22"/>
      <c r="O132" s="23">
        <v>1.173</v>
      </c>
    </row>
    <row r="133" spans="1:15" ht="15.75">
      <c r="A133" s="2"/>
      <c r="B133" s="13" t="s">
        <v>340</v>
      </c>
      <c r="C133" s="13" t="s">
        <v>341</v>
      </c>
      <c r="D133" s="18">
        <v>412000</v>
      </c>
      <c r="E133" s="18">
        <v>719840</v>
      </c>
      <c r="F133" s="18">
        <v>412000</v>
      </c>
      <c r="G133" s="18">
        <f t="shared" si="4"/>
        <v>0</v>
      </c>
      <c r="H133" s="19" t="str">
        <f t="shared" si="5"/>
        <v/>
      </c>
      <c r="I133" s="20">
        <v>0.28000000000000003</v>
      </c>
      <c r="J133" s="21">
        <f t="shared" si="6"/>
        <v>0.18589807385993318</v>
      </c>
      <c r="K133" s="21"/>
      <c r="L133" s="18">
        <v>196137</v>
      </c>
      <c r="M133" s="18">
        <v>196137</v>
      </c>
      <c r="N133" s="22"/>
      <c r="O133" s="23">
        <v>2.7250000000000001</v>
      </c>
    </row>
    <row r="134" spans="1:15" ht="15.75">
      <c r="A134" s="2"/>
      <c r="B134" s="13" t="s">
        <v>342</v>
      </c>
      <c r="C134" s="13" t="s">
        <v>343</v>
      </c>
      <c r="D134" s="18">
        <v>110000</v>
      </c>
      <c r="E134" s="18">
        <v>381122</v>
      </c>
      <c r="F134" s="18">
        <v>110000</v>
      </c>
      <c r="G134" s="18">
        <f t="shared" si="4"/>
        <v>0</v>
      </c>
      <c r="H134" s="19" t="str">
        <f t="shared" si="5"/>
        <v/>
      </c>
      <c r="I134" s="20">
        <v>0.28000000000000003</v>
      </c>
      <c r="J134" s="21">
        <f t="shared" si="6"/>
        <v>0.15495752807989369</v>
      </c>
      <c r="K134" s="21"/>
      <c r="L134" s="18">
        <v>225985</v>
      </c>
      <c r="M134" s="18">
        <v>225985</v>
      </c>
      <c r="N134" s="22"/>
      <c r="O134" s="23">
        <v>6.0970000000000004</v>
      </c>
    </row>
    <row r="135" spans="1:15" ht="15.75">
      <c r="A135" s="2"/>
      <c r="B135" s="13" t="s">
        <v>344</v>
      </c>
      <c r="C135" s="13" t="s">
        <v>345</v>
      </c>
      <c r="D135" s="18">
        <v>90000</v>
      </c>
      <c r="E135" s="18">
        <v>387508</v>
      </c>
      <c r="F135" s="18">
        <v>90000</v>
      </c>
      <c r="G135" s="18">
        <f t="shared" si="4"/>
        <v>0</v>
      </c>
      <c r="H135" s="19" t="str">
        <f t="shared" si="5"/>
        <v/>
      </c>
      <c r="I135" s="20">
        <v>0.28000000000000003</v>
      </c>
      <c r="J135" s="21">
        <f t="shared" si="6"/>
        <v>0.1518133233618168</v>
      </c>
      <c r="K135" s="21"/>
      <c r="L135" s="18">
        <v>262343</v>
      </c>
      <c r="M135" s="18">
        <v>262343</v>
      </c>
      <c r="N135" s="22"/>
      <c r="O135" s="23">
        <v>8.0890000000000004</v>
      </c>
    </row>
    <row r="136" spans="1:15" ht="15.75">
      <c r="A136" s="2"/>
      <c r="B136" s="13" t="s">
        <v>81</v>
      </c>
      <c r="C136" s="13" t="s">
        <v>346</v>
      </c>
      <c r="D136" s="18">
        <v>60000</v>
      </c>
      <c r="E136" s="18">
        <v>206588</v>
      </c>
      <c r="F136" s="18">
        <v>60000</v>
      </c>
      <c r="G136" s="18">
        <f t="shared" si="4"/>
        <v>0</v>
      </c>
      <c r="H136" s="19" t="str">
        <f t="shared" si="5"/>
        <v/>
      </c>
      <c r="I136" s="20">
        <v>0.28139999999999998</v>
      </c>
      <c r="J136" s="21">
        <f t="shared" si="6"/>
        <v>8.1727883516951608E-2</v>
      </c>
      <c r="K136" s="21"/>
      <c r="L136" s="18">
        <v>0</v>
      </c>
      <c r="M136" s="18">
        <v>0</v>
      </c>
      <c r="N136" s="22"/>
      <c r="O136" s="23">
        <v>0.60499999999999998</v>
      </c>
    </row>
    <row r="137" spans="1:15" ht="15.75">
      <c r="A137" s="2"/>
      <c r="B137" s="13" t="s">
        <v>131</v>
      </c>
      <c r="C137" s="13" t="s">
        <v>347</v>
      </c>
      <c r="D137" s="18">
        <v>2742523</v>
      </c>
      <c r="E137" s="18">
        <v>3053792</v>
      </c>
      <c r="F137" s="18">
        <v>2742523</v>
      </c>
      <c r="G137" s="18">
        <f t="shared" si="4"/>
        <v>0</v>
      </c>
      <c r="H137" s="19" t="str">
        <f t="shared" si="5"/>
        <v/>
      </c>
      <c r="I137" s="20">
        <v>0.28000000000000003</v>
      </c>
      <c r="J137" s="21">
        <f t="shared" si="6"/>
        <v>0.25145996845888657</v>
      </c>
      <c r="K137" s="21"/>
      <c r="L137" s="18">
        <v>0</v>
      </c>
      <c r="M137" s="18">
        <v>0</v>
      </c>
      <c r="N137" s="22"/>
      <c r="O137" s="23">
        <v>1.2969999999999999</v>
      </c>
    </row>
    <row r="138" spans="1:15" ht="15.75">
      <c r="A138" s="2"/>
      <c r="B138" s="13" t="s">
        <v>348</v>
      </c>
      <c r="C138" s="13" t="s">
        <v>349</v>
      </c>
      <c r="D138" s="18">
        <v>2780000</v>
      </c>
      <c r="E138" s="18">
        <v>4104942</v>
      </c>
      <c r="F138" s="18">
        <v>2780000</v>
      </c>
      <c r="G138" s="18">
        <f t="shared" si="4"/>
        <v>0</v>
      </c>
      <c r="H138" s="19" t="str">
        <f t="shared" si="5"/>
        <v/>
      </c>
      <c r="I138" s="20">
        <v>0.28000000000000003</v>
      </c>
      <c r="J138" s="21">
        <f t="shared" si="6"/>
        <v>0.19721051030685005</v>
      </c>
      <c r="K138" s="21"/>
      <c r="L138" s="18">
        <v>376107</v>
      </c>
      <c r="M138" s="18">
        <v>376107</v>
      </c>
      <c r="N138" s="22"/>
      <c r="O138" s="23">
        <v>1.8779999999999999</v>
      </c>
    </row>
    <row r="139" spans="1:15" ht="15.75">
      <c r="A139" s="2"/>
      <c r="B139" s="13" t="s">
        <v>350</v>
      </c>
      <c r="C139" s="13" t="s">
        <v>351</v>
      </c>
      <c r="D139" s="18">
        <v>1026823</v>
      </c>
      <c r="E139" s="18">
        <v>1106254</v>
      </c>
      <c r="F139" s="18">
        <v>1026823</v>
      </c>
      <c r="G139" s="18">
        <f t="shared" ref="G139:G201" si="7">D139-F139</f>
        <v>0</v>
      </c>
      <c r="H139" s="19" t="str">
        <f t="shared" si="5"/>
        <v/>
      </c>
      <c r="I139" s="20">
        <v>0.28000000000000003</v>
      </c>
      <c r="J139" s="21">
        <f t="shared" si="6"/>
        <v>0.26030016528222871</v>
      </c>
      <c r="K139" s="21"/>
      <c r="L139" s="18">
        <v>22724</v>
      </c>
      <c r="M139" s="18">
        <v>22724</v>
      </c>
      <c r="N139" s="22"/>
      <c r="O139" s="23">
        <v>1.6240000000000001</v>
      </c>
    </row>
    <row r="140" spans="1:15" ht="15.75">
      <c r="A140" s="2"/>
      <c r="B140" s="13" t="s">
        <v>134</v>
      </c>
      <c r="C140" s="13" t="s">
        <v>352</v>
      </c>
      <c r="D140" s="18">
        <v>925000</v>
      </c>
      <c r="E140" s="18">
        <v>2000023</v>
      </c>
      <c r="F140" s="18">
        <v>925000</v>
      </c>
      <c r="G140" s="18">
        <f t="shared" si="7"/>
        <v>0</v>
      </c>
      <c r="H140" s="19" t="str">
        <f t="shared" ref="H140:H203" si="8">IF(AND(D140&gt;F140,E140&gt;F140),"*","")</f>
        <v/>
      </c>
      <c r="I140" s="20">
        <v>0.28000000000000003</v>
      </c>
      <c r="J140" s="21">
        <f t="shared" ref="J140:J203" si="9">IFERROR((F140+M140)/((E140+L140)/I140),0)</f>
        <v>0.16855175549444751</v>
      </c>
      <c r="K140" s="21"/>
      <c r="L140" s="18">
        <v>700840</v>
      </c>
      <c r="M140" s="18">
        <v>700840</v>
      </c>
      <c r="N140" s="22"/>
      <c r="O140" s="23">
        <v>3.2919999999999998</v>
      </c>
    </row>
    <row r="141" spans="1:15" ht="15.75">
      <c r="A141" s="2"/>
      <c r="B141" s="13" t="s">
        <v>88</v>
      </c>
      <c r="C141" s="13" t="s">
        <v>353</v>
      </c>
      <c r="D141" s="18">
        <v>190000</v>
      </c>
      <c r="E141" s="18">
        <v>441498</v>
      </c>
      <c r="F141" s="18">
        <v>190000</v>
      </c>
      <c r="G141" s="18">
        <f t="shared" si="7"/>
        <v>0</v>
      </c>
      <c r="H141" s="19" t="str">
        <f t="shared" si="8"/>
        <v/>
      </c>
      <c r="I141" s="20">
        <v>0.37360000000000004</v>
      </c>
      <c r="J141" s="21">
        <f t="shared" si="9"/>
        <v>0.16077989028262868</v>
      </c>
      <c r="K141" s="21"/>
      <c r="L141" s="18">
        <v>0</v>
      </c>
      <c r="M141" s="18">
        <v>0</v>
      </c>
      <c r="N141" s="22"/>
      <c r="O141" s="23">
        <v>1.004</v>
      </c>
    </row>
    <row r="142" spans="1:15" ht="15.75">
      <c r="A142" s="2"/>
      <c r="B142" s="13" t="s">
        <v>354</v>
      </c>
      <c r="C142" s="13" t="s">
        <v>355</v>
      </c>
      <c r="D142" s="18">
        <v>946000</v>
      </c>
      <c r="E142" s="18">
        <v>1702984</v>
      </c>
      <c r="F142" s="18">
        <v>946000</v>
      </c>
      <c r="G142" s="18">
        <f t="shared" si="7"/>
        <v>0</v>
      </c>
      <c r="H142" s="19" t="str">
        <f t="shared" si="8"/>
        <v/>
      </c>
      <c r="I142" s="20">
        <v>0.28000000000000003</v>
      </c>
      <c r="J142" s="21">
        <f t="shared" si="9"/>
        <v>0.17262844990825912</v>
      </c>
      <c r="K142" s="21"/>
      <c r="L142" s="18">
        <v>271054</v>
      </c>
      <c r="M142" s="18">
        <v>271054</v>
      </c>
      <c r="N142" s="22"/>
      <c r="O142" s="23">
        <v>2.1589999999999998</v>
      </c>
    </row>
    <row r="143" spans="1:15" ht="15.75">
      <c r="A143" s="2"/>
      <c r="B143" s="13" t="s">
        <v>356</v>
      </c>
      <c r="C143" s="13" t="s">
        <v>357</v>
      </c>
      <c r="D143" s="18">
        <v>805000</v>
      </c>
      <c r="E143" s="18">
        <v>1200530</v>
      </c>
      <c r="F143" s="18">
        <v>805000</v>
      </c>
      <c r="G143" s="18">
        <f t="shared" si="7"/>
        <v>0</v>
      </c>
      <c r="H143" s="19" t="str">
        <f t="shared" si="8"/>
        <v/>
      </c>
      <c r="I143" s="20">
        <v>0.28000000000000003</v>
      </c>
      <c r="J143" s="21">
        <f t="shared" si="9"/>
        <v>0.19328052569595833</v>
      </c>
      <c r="K143" s="21"/>
      <c r="L143" s="18">
        <v>76558</v>
      </c>
      <c r="M143" s="18">
        <v>76558</v>
      </c>
      <c r="N143" s="22"/>
      <c r="O143" s="23">
        <v>1.7729999999999999</v>
      </c>
    </row>
    <row r="144" spans="1:15" ht="15.75">
      <c r="A144" s="2"/>
      <c r="B144" s="13" t="s">
        <v>137</v>
      </c>
      <c r="C144" s="13" t="s">
        <v>358</v>
      </c>
      <c r="D144" s="18">
        <v>729633</v>
      </c>
      <c r="E144" s="18">
        <v>1626753</v>
      </c>
      <c r="F144" s="18">
        <v>729633</v>
      </c>
      <c r="G144" s="18">
        <f t="shared" si="7"/>
        <v>0</v>
      </c>
      <c r="H144" s="19" t="str">
        <f t="shared" si="8"/>
        <v/>
      </c>
      <c r="I144" s="20">
        <v>0.28000000000000003</v>
      </c>
      <c r="J144" s="21">
        <f t="shared" si="9"/>
        <v>0.15553138353959711</v>
      </c>
      <c r="K144" s="21"/>
      <c r="L144" s="18">
        <v>391375</v>
      </c>
      <c r="M144" s="18">
        <v>391375</v>
      </c>
      <c r="N144" s="22"/>
      <c r="O144" s="23">
        <v>2.5459999999999998</v>
      </c>
    </row>
    <row r="145" spans="1:15" ht="15.75">
      <c r="A145" s="2"/>
      <c r="B145" s="13" t="s">
        <v>140</v>
      </c>
      <c r="C145" s="13" t="s">
        <v>359</v>
      </c>
      <c r="D145" s="18">
        <v>800000</v>
      </c>
      <c r="E145" s="18">
        <v>1854663</v>
      </c>
      <c r="F145" s="18">
        <v>800000</v>
      </c>
      <c r="G145" s="18">
        <f t="shared" si="7"/>
        <v>0</v>
      </c>
      <c r="H145" s="19" t="str">
        <f t="shared" si="8"/>
        <v/>
      </c>
      <c r="I145" s="20">
        <v>0.28000000000000003</v>
      </c>
      <c r="J145" s="21">
        <f t="shared" si="9"/>
        <v>0.16499851626385112</v>
      </c>
      <c r="K145" s="21"/>
      <c r="L145" s="18">
        <v>713179</v>
      </c>
      <c r="M145" s="18">
        <v>713179</v>
      </c>
      <c r="N145" s="22"/>
      <c r="O145" s="23">
        <v>3.5609999999999999</v>
      </c>
    </row>
    <row r="146" spans="1:15" ht="15.75">
      <c r="A146" s="2"/>
      <c r="B146" s="13" t="s">
        <v>92</v>
      </c>
      <c r="C146" s="13" t="s">
        <v>360</v>
      </c>
      <c r="D146" s="18">
        <v>248000</v>
      </c>
      <c r="E146" s="18">
        <v>512222</v>
      </c>
      <c r="F146" s="18">
        <v>248000</v>
      </c>
      <c r="G146" s="18">
        <f t="shared" si="7"/>
        <v>0</v>
      </c>
      <c r="H146" s="19" t="str">
        <f t="shared" si="8"/>
        <v/>
      </c>
      <c r="I146" s="20">
        <v>0.29320000000000002</v>
      </c>
      <c r="J146" s="21">
        <f t="shared" si="9"/>
        <v>0.15092836970474968</v>
      </c>
      <c r="K146" s="21"/>
      <c r="L146" s="18">
        <v>32299</v>
      </c>
      <c r="M146" s="18">
        <v>32299</v>
      </c>
      <c r="N146" s="22"/>
      <c r="O146" s="23">
        <v>1.7789999999999999</v>
      </c>
    </row>
    <row r="147" spans="1:15" ht="15.75">
      <c r="A147" s="2"/>
      <c r="B147" s="13" t="s">
        <v>144</v>
      </c>
      <c r="C147" s="13" t="s">
        <v>361</v>
      </c>
      <c r="D147" s="18">
        <v>1100000</v>
      </c>
      <c r="E147" s="18">
        <v>2074954</v>
      </c>
      <c r="F147" s="18">
        <v>1100000</v>
      </c>
      <c r="G147" s="18">
        <f t="shared" si="7"/>
        <v>0</v>
      </c>
      <c r="H147" s="19" t="str">
        <f t="shared" si="8"/>
        <v/>
      </c>
      <c r="I147" s="20">
        <v>0.28000000000000003</v>
      </c>
      <c r="J147" s="21">
        <f t="shared" si="9"/>
        <v>0.17324743713326515</v>
      </c>
      <c r="K147" s="21"/>
      <c r="L147" s="18">
        <v>482241</v>
      </c>
      <c r="M147" s="18">
        <v>482241</v>
      </c>
      <c r="N147" s="22"/>
      <c r="O147" s="23">
        <v>2.5219999999999998</v>
      </c>
    </row>
    <row r="148" spans="1:15" ht="15.75">
      <c r="A148" s="2"/>
      <c r="B148" s="13" t="s">
        <v>362</v>
      </c>
      <c r="C148" s="13" t="s">
        <v>363</v>
      </c>
      <c r="D148" s="18">
        <v>1100000</v>
      </c>
      <c r="E148" s="18">
        <v>2176022</v>
      </c>
      <c r="F148" s="18">
        <v>1100000</v>
      </c>
      <c r="G148" s="18">
        <f t="shared" si="7"/>
        <v>0</v>
      </c>
      <c r="H148" s="19" t="str">
        <f t="shared" si="8"/>
        <v/>
      </c>
      <c r="I148" s="20">
        <v>0.28000000000000003</v>
      </c>
      <c r="J148" s="21">
        <f t="shared" si="9"/>
        <v>0.17122512919640093</v>
      </c>
      <c r="K148" s="21"/>
      <c r="L148" s="18">
        <v>593792</v>
      </c>
      <c r="M148" s="18">
        <v>593792</v>
      </c>
      <c r="N148" s="22"/>
      <c r="O148" s="23">
        <v>2.7570000000000001</v>
      </c>
    </row>
    <row r="149" spans="1:15" ht="15.75">
      <c r="A149" s="2"/>
      <c r="B149" s="13" t="s">
        <v>148</v>
      </c>
      <c r="C149" s="13" t="s">
        <v>364</v>
      </c>
      <c r="D149" s="18">
        <v>480000</v>
      </c>
      <c r="E149" s="18">
        <v>935712</v>
      </c>
      <c r="F149" s="18">
        <v>480000</v>
      </c>
      <c r="G149" s="18">
        <f t="shared" si="7"/>
        <v>0</v>
      </c>
      <c r="H149" s="19" t="str">
        <f t="shared" si="8"/>
        <v/>
      </c>
      <c r="I149" s="20">
        <v>0.28000000000000003</v>
      </c>
      <c r="J149" s="21">
        <f t="shared" si="9"/>
        <v>0.17508426190256929</v>
      </c>
      <c r="K149" s="21"/>
      <c r="L149" s="18">
        <v>280496</v>
      </c>
      <c r="M149" s="18">
        <v>280496</v>
      </c>
      <c r="N149" s="22"/>
      <c r="O149" s="23">
        <v>2.9209999999999998</v>
      </c>
    </row>
    <row r="150" spans="1:15" ht="15.75">
      <c r="A150" s="2"/>
      <c r="B150" s="13" t="s">
        <v>151</v>
      </c>
      <c r="C150" s="13" t="s">
        <v>365</v>
      </c>
      <c r="D150" s="18">
        <v>4900000</v>
      </c>
      <c r="E150" s="18">
        <v>7408673</v>
      </c>
      <c r="F150" s="18">
        <v>4900000</v>
      </c>
      <c r="G150" s="18">
        <f t="shared" si="7"/>
        <v>0</v>
      </c>
      <c r="H150" s="19" t="str">
        <f t="shared" si="8"/>
        <v/>
      </c>
      <c r="I150" s="20">
        <v>0.28000000000000003</v>
      </c>
      <c r="J150" s="21">
        <f t="shared" si="9"/>
        <v>0.20382746708930014</v>
      </c>
      <c r="K150" s="21"/>
      <c r="L150" s="18">
        <v>1812872</v>
      </c>
      <c r="M150" s="18">
        <v>1812872</v>
      </c>
      <c r="N150" s="22"/>
      <c r="O150" s="23">
        <v>2.593</v>
      </c>
    </row>
    <row r="151" spans="1:15" ht="15.75">
      <c r="A151" s="2"/>
      <c r="B151" s="13" t="s">
        <v>366</v>
      </c>
      <c r="C151" s="13" t="s">
        <v>367</v>
      </c>
      <c r="D151" s="18">
        <v>1188000</v>
      </c>
      <c r="E151" s="18">
        <v>1903397</v>
      </c>
      <c r="F151" s="18">
        <v>1188000</v>
      </c>
      <c r="G151" s="18">
        <f t="shared" si="7"/>
        <v>0</v>
      </c>
      <c r="H151" s="19" t="str">
        <f t="shared" si="8"/>
        <v/>
      </c>
      <c r="I151" s="20">
        <v>0.33430000000000004</v>
      </c>
      <c r="J151" s="21">
        <f t="shared" si="9"/>
        <v>0.20865242511152432</v>
      </c>
      <c r="K151" s="21"/>
      <c r="L151" s="18">
        <v>0</v>
      </c>
      <c r="M151" s="18">
        <v>0</v>
      </c>
      <c r="N151" s="22"/>
      <c r="O151" s="23">
        <v>1.121</v>
      </c>
    </row>
    <row r="152" spans="1:15" ht="15.75">
      <c r="A152" s="2"/>
      <c r="B152" s="13" t="s">
        <v>155</v>
      </c>
      <c r="C152" s="13" t="s">
        <v>368</v>
      </c>
      <c r="D152" s="18">
        <v>5625000</v>
      </c>
      <c r="E152" s="18">
        <v>9749552</v>
      </c>
      <c r="F152" s="18">
        <v>5625000</v>
      </c>
      <c r="G152" s="18">
        <f t="shared" si="7"/>
        <v>0</v>
      </c>
      <c r="H152" s="19" t="str">
        <f t="shared" si="8"/>
        <v/>
      </c>
      <c r="I152" s="20">
        <v>0.28000000000000003</v>
      </c>
      <c r="J152" s="21">
        <f t="shared" si="9"/>
        <v>0.18792844808940345</v>
      </c>
      <c r="K152" s="21"/>
      <c r="L152" s="18">
        <v>2793677</v>
      </c>
      <c r="M152" s="18">
        <v>2793677</v>
      </c>
      <c r="N152" s="22"/>
      <c r="O152" s="23">
        <v>2.843</v>
      </c>
    </row>
    <row r="153" spans="1:15" ht="15.75">
      <c r="A153" s="2"/>
      <c r="B153" s="13" t="s">
        <v>158</v>
      </c>
      <c r="C153" s="13" t="s">
        <v>369</v>
      </c>
      <c r="D153" s="18">
        <v>295000</v>
      </c>
      <c r="E153" s="18">
        <v>581451</v>
      </c>
      <c r="F153" s="18">
        <v>295000</v>
      </c>
      <c r="G153" s="18">
        <f t="shared" si="7"/>
        <v>0</v>
      </c>
      <c r="H153" s="19" t="str">
        <f t="shared" si="8"/>
        <v/>
      </c>
      <c r="I153" s="20">
        <v>0.37770000000000004</v>
      </c>
      <c r="J153" s="21">
        <f t="shared" si="9"/>
        <v>0.21175364531966814</v>
      </c>
      <c r="K153" s="21"/>
      <c r="L153" s="18">
        <v>70522</v>
      </c>
      <c r="M153" s="18">
        <v>70522</v>
      </c>
      <c r="N153" s="22"/>
      <c r="O153" s="23">
        <v>2.2000000000000002</v>
      </c>
    </row>
    <row r="154" spans="1:15" ht="15.75">
      <c r="A154" s="2"/>
      <c r="B154" s="13" t="s">
        <v>370</v>
      </c>
      <c r="C154" s="13" t="s">
        <v>371</v>
      </c>
      <c r="D154" s="18">
        <v>1394320</v>
      </c>
      <c r="E154" s="18">
        <v>2003620</v>
      </c>
      <c r="F154" s="18">
        <v>1394320</v>
      </c>
      <c r="G154" s="18">
        <f t="shared" si="7"/>
        <v>0</v>
      </c>
      <c r="H154" s="19" t="str">
        <f t="shared" si="8"/>
        <v/>
      </c>
      <c r="I154" s="20">
        <v>0.30020000000000002</v>
      </c>
      <c r="J154" s="21">
        <f t="shared" si="9"/>
        <v>0.21789832113661645</v>
      </c>
      <c r="K154" s="21"/>
      <c r="L154" s="18">
        <v>218836</v>
      </c>
      <c r="M154" s="18">
        <v>218836</v>
      </c>
      <c r="N154" s="22"/>
      <c r="O154" s="23">
        <v>1.9750000000000001</v>
      </c>
    </row>
    <row r="155" spans="1:15" ht="15.75">
      <c r="A155" s="2"/>
      <c r="B155" s="13" t="s">
        <v>372</v>
      </c>
      <c r="C155" s="13" t="s">
        <v>373</v>
      </c>
      <c r="D155" s="18">
        <v>205000</v>
      </c>
      <c r="E155" s="18">
        <v>481612</v>
      </c>
      <c r="F155" s="18">
        <v>205000</v>
      </c>
      <c r="G155" s="18">
        <f t="shared" si="7"/>
        <v>0</v>
      </c>
      <c r="H155" s="19" t="str">
        <f t="shared" si="8"/>
        <v/>
      </c>
      <c r="I155" s="20">
        <v>0.28000000000000003</v>
      </c>
      <c r="J155" s="21">
        <f t="shared" si="9"/>
        <v>0.16724540036278832</v>
      </c>
      <c r="K155" s="21"/>
      <c r="L155" s="18">
        <v>205290</v>
      </c>
      <c r="M155" s="18">
        <v>205290</v>
      </c>
      <c r="N155" s="22"/>
      <c r="O155" s="23">
        <v>3.8730000000000002</v>
      </c>
    </row>
    <row r="156" spans="1:15" ht="15.75">
      <c r="A156" s="2"/>
      <c r="B156" s="13" t="s">
        <v>374</v>
      </c>
      <c r="C156" s="13" t="s">
        <v>375</v>
      </c>
      <c r="D156" s="18">
        <v>540187</v>
      </c>
      <c r="E156" s="18">
        <v>815603</v>
      </c>
      <c r="F156" s="18">
        <v>540187</v>
      </c>
      <c r="G156" s="18">
        <f t="shared" si="7"/>
        <v>0</v>
      </c>
      <c r="H156" s="19" t="str">
        <f t="shared" si="8"/>
        <v/>
      </c>
      <c r="I156" s="20">
        <v>0.34420000000000001</v>
      </c>
      <c r="J156" s="21">
        <f t="shared" si="9"/>
        <v>0.22796920241833346</v>
      </c>
      <c r="K156" s="21"/>
      <c r="L156" s="18">
        <v>0</v>
      </c>
      <c r="M156" s="18">
        <v>0</v>
      </c>
      <c r="N156" s="22"/>
      <c r="O156" s="23">
        <v>1.2929999999999999</v>
      </c>
    </row>
    <row r="157" spans="1:15" ht="15.75">
      <c r="A157" s="2"/>
      <c r="B157" s="13" t="s">
        <v>376</v>
      </c>
      <c r="C157" s="13" t="s">
        <v>377</v>
      </c>
      <c r="D157" s="18">
        <v>698000</v>
      </c>
      <c r="E157" s="18">
        <v>1348537</v>
      </c>
      <c r="F157" s="18">
        <v>698000</v>
      </c>
      <c r="G157" s="18">
        <f t="shared" si="7"/>
        <v>0</v>
      </c>
      <c r="H157" s="19" t="str">
        <f t="shared" si="8"/>
        <v/>
      </c>
      <c r="I157" s="20">
        <v>0.37670000000000003</v>
      </c>
      <c r="J157" s="21">
        <f t="shared" si="9"/>
        <v>0.21202225082689227</v>
      </c>
      <c r="K157" s="21"/>
      <c r="L157" s="18">
        <v>139565</v>
      </c>
      <c r="M157" s="18">
        <v>139565</v>
      </c>
      <c r="N157" s="22"/>
      <c r="O157" s="23">
        <v>2.0910000000000002</v>
      </c>
    </row>
    <row r="158" spans="1:15" ht="15.75">
      <c r="A158" s="2"/>
      <c r="B158" s="13" t="s">
        <v>162</v>
      </c>
      <c r="C158" s="13" t="s">
        <v>378</v>
      </c>
      <c r="D158" s="18">
        <v>695000</v>
      </c>
      <c r="E158" s="18">
        <v>822929</v>
      </c>
      <c r="F158" s="18">
        <v>695000</v>
      </c>
      <c r="G158" s="18">
        <f t="shared" si="7"/>
        <v>0</v>
      </c>
      <c r="H158" s="19" t="str">
        <f t="shared" si="8"/>
        <v/>
      </c>
      <c r="I158" s="20">
        <v>0.28000000000000003</v>
      </c>
      <c r="J158" s="21">
        <f t="shared" si="9"/>
        <v>0.24576545304234387</v>
      </c>
      <c r="K158" s="21"/>
      <c r="L158" s="18">
        <v>223386</v>
      </c>
      <c r="M158" s="18">
        <v>223386</v>
      </c>
      <c r="N158" s="22"/>
      <c r="O158" s="23">
        <v>2.7189999999999999</v>
      </c>
    </row>
    <row r="159" spans="1:15" ht="15.75">
      <c r="A159" s="2"/>
      <c r="B159" s="13" t="s">
        <v>379</v>
      </c>
      <c r="C159" s="13" t="s">
        <v>380</v>
      </c>
      <c r="D159" s="18">
        <v>545000</v>
      </c>
      <c r="E159" s="18">
        <v>861560</v>
      </c>
      <c r="F159" s="18">
        <v>545000</v>
      </c>
      <c r="G159" s="18">
        <f t="shared" si="7"/>
        <v>0</v>
      </c>
      <c r="H159" s="19" t="str">
        <f t="shared" si="8"/>
        <v/>
      </c>
      <c r="I159" s="20">
        <v>0.37010000000000004</v>
      </c>
      <c r="J159" s="21">
        <f t="shared" si="9"/>
        <v>0.25354907363193585</v>
      </c>
      <c r="K159" s="21"/>
      <c r="L159" s="18">
        <v>143656</v>
      </c>
      <c r="M159" s="18">
        <v>143656</v>
      </c>
      <c r="N159" s="22"/>
      <c r="O159" s="23">
        <v>2.504</v>
      </c>
    </row>
    <row r="160" spans="1:15" ht="15.75">
      <c r="A160" s="2"/>
      <c r="B160" s="13" t="s">
        <v>381</v>
      </c>
      <c r="C160" s="13" t="s">
        <v>382</v>
      </c>
      <c r="D160" s="18">
        <v>1087000</v>
      </c>
      <c r="E160" s="18">
        <v>1829856</v>
      </c>
      <c r="F160" s="18">
        <v>1087000</v>
      </c>
      <c r="G160" s="18">
        <f t="shared" si="7"/>
        <v>0</v>
      </c>
      <c r="H160" s="19" t="str">
        <f t="shared" si="8"/>
        <v/>
      </c>
      <c r="I160" s="20">
        <v>0.3221</v>
      </c>
      <c r="J160" s="21">
        <f t="shared" si="9"/>
        <v>0.22276106510585547</v>
      </c>
      <c r="K160" s="21"/>
      <c r="L160" s="18">
        <v>578806</v>
      </c>
      <c r="M160" s="18">
        <v>578806</v>
      </c>
      <c r="N160" s="22"/>
      <c r="O160" s="23">
        <v>3.5449999999999999</v>
      </c>
    </row>
    <row r="161" spans="1:15" ht="15.75">
      <c r="A161" s="2"/>
      <c r="B161" s="13" t="s">
        <v>96</v>
      </c>
      <c r="C161" s="13" t="s">
        <v>383</v>
      </c>
      <c r="D161" s="18">
        <v>720000</v>
      </c>
      <c r="E161" s="18">
        <v>804423</v>
      </c>
      <c r="F161" s="18">
        <v>720000</v>
      </c>
      <c r="G161" s="18">
        <f t="shared" si="7"/>
        <v>0</v>
      </c>
      <c r="H161" s="19" t="str">
        <f t="shared" si="8"/>
        <v/>
      </c>
      <c r="I161" s="20">
        <v>0.28000000000000003</v>
      </c>
      <c r="J161" s="21">
        <f t="shared" si="9"/>
        <v>0.25594328591215465</v>
      </c>
      <c r="K161" s="21"/>
      <c r="L161" s="18">
        <v>178190</v>
      </c>
      <c r="M161" s="18">
        <v>178190</v>
      </c>
      <c r="N161" s="22"/>
      <c r="O161" s="23">
        <v>2.4510000000000001</v>
      </c>
    </row>
    <row r="162" spans="1:15" ht="15.75">
      <c r="A162" s="2"/>
      <c r="B162" s="13" t="s">
        <v>100</v>
      </c>
      <c r="C162" s="13" t="s">
        <v>384</v>
      </c>
      <c r="D162" s="18">
        <v>722306</v>
      </c>
      <c r="E162" s="18">
        <v>858229</v>
      </c>
      <c r="F162" s="18">
        <v>722306</v>
      </c>
      <c r="G162" s="18">
        <f t="shared" si="7"/>
        <v>0</v>
      </c>
      <c r="H162" s="19" t="str">
        <f t="shared" si="8"/>
        <v/>
      </c>
      <c r="I162" s="20">
        <v>0.28000000000000003</v>
      </c>
      <c r="J162" s="21">
        <f t="shared" si="9"/>
        <v>0.23565467957852743</v>
      </c>
      <c r="K162" s="21"/>
      <c r="L162" s="18">
        <v>0</v>
      </c>
      <c r="M162" s="18">
        <v>0</v>
      </c>
      <c r="N162" s="22"/>
      <c r="O162" s="23">
        <v>0.61599999999999999</v>
      </c>
    </row>
    <row r="163" spans="1:15" ht="15.75">
      <c r="A163" s="2"/>
      <c r="B163" s="13" t="s">
        <v>165</v>
      </c>
      <c r="C163" s="13" t="s">
        <v>385</v>
      </c>
      <c r="D163" s="18">
        <v>7330000</v>
      </c>
      <c r="E163" s="18">
        <v>9327025</v>
      </c>
      <c r="F163" s="18">
        <v>7330000</v>
      </c>
      <c r="G163" s="18">
        <f t="shared" si="7"/>
        <v>0</v>
      </c>
      <c r="H163" s="19" t="str">
        <f t="shared" si="8"/>
        <v/>
      </c>
      <c r="I163" s="20">
        <v>0.28000000000000003</v>
      </c>
      <c r="J163" s="21">
        <f t="shared" si="9"/>
        <v>0.23742638906506278</v>
      </c>
      <c r="K163" s="21"/>
      <c r="L163" s="18">
        <v>3807097</v>
      </c>
      <c r="M163" s="18">
        <v>3807097</v>
      </c>
      <c r="N163" s="22"/>
      <c r="O163" s="23">
        <v>3.782</v>
      </c>
    </row>
    <row r="164" spans="1:15" ht="15.75">
      <c r="A164" s="2"/>
      <c r="B164" s="13" t="s">
        <v>169</v>
      </c>
      <c r="C164" s="13" t="s">
        <v>386</v>
      </c>
      <c r="D164" s="18">
        <v>700000</v>
      </c>
      <c r="E164" s="18">
        <v>1216783</v>
      </c>
      <c r="F164" s="18">
        <v>700000</v>
      </c>
      <c r="G164" s="18">
        <f t="shared" si="7"/>
        <v>0</v>
      </c>
      <c r="H164" s="19" t="str">
        <f t="shared" si="8"/>
        <v/>
      </c>
      <c r="I164" s="20">
        <v>0.28000000000000003</v>
      </c>
      <c r="J164" s="21">
        <f t="shared" si="9"/>
        <v>0.20442960766382856</v>
      </c>
      <c r="K164" s="21"/>
      <c r="L164" s="18">
        <v>697978</v>
      </c>
      <c r="M164" s="18">
        <v>697978</v>
      </c>
      <c r="N164" s="22"/>
      <c r="O164" s="23">
        <v>5.8079999999999998</v>
      </c>
    </row>
    <row r="165" spans="1:15" ht="15.75">
      <c r="A165" s="2"/>
      <c r="B165" s="13" t="s">
        <v>104</v>
      </c>
      <c r="C165" s="13" t="s">
        <v>387</v>
      </c>
      <c r="D165" s="18">
        <v>2641258</v>
      </c>
      <c r="E165" s="18">
        <v>3957430</v>
      </c>
      <c r="F165" s="18">
        <v>2641258</v>
      </c>
      <c r="G165" s="18">
        <f t="shared" si="7"/>
        <v>0</v>
      </c>
      <c r="H165" s="19" t="str">
        <f t="shared" si="8"/>
        <v/>
      </c>
      <c r="I165" s="20">
        <v>0.28000000000000003</v>
      </c>
      <c r="J165" s="21">
        <f t="shared" si="9"/>
        <v>0.18687689738037061</v>
      </c>
      <c r="K165" s="21"/>
      <c r="L165" s="18">
        <v>0</v>
      </c>
      <c r="M165" s="18">
        <v>0</v>
      </c>
      <c r="N165" s="22"/>
      <c r="O165" s="23">
        <v>1.45</v>
      </c>
    </row>
    <row r="166" spans="1:15" ht="15.75">
      <c r="A166" s="2"/>
      <c r="B166" s="13" t="s">
        <v>172</v>
      </c>
      <c r="C166" s="13" t="s">
        <v>388</v>
      </c>
      <c r="D166" s="18">
        <v>4654330</v>
      </c>
      <c r="E166" s="18">
        <v>6899525</v>
      </c>
      <c r="F166" s="18">
        <v>4654330</v>
      </c>
      <c r="G166" s="18">
        <f t="shared" si="7"/>
        <v>0</v>
      </c>
      <c r="H166" s="19" t="str">
        <f t="shared" si="8"/>
        <v/>
      </c>
      <c r="I166" s="20">
        <v>0.28000000000000003</v>
      </c>
      <c r="J166" s="21">
        <f t="shared" si="9"/>
        <v>0.19060404715475807</v>
      </c>
      <c r="K166" s="21"/>
      <c r="L166" s="18">
        <v>132724</v>
      </c>
      <c r="M166" s="18">
        <v>132724</v>
      </c>
      <c r="N166" s="22"/>
      <c r="O166" s="23">
        <v>1.62</v>
      </c>
    </row>
    <row r="167" spans="1:15" ht="15.75">
      <c r="A167" s="2"/>
      <c r="B167" s="13" t="s">
        <v>108</v>
      </c>
      <c r="C167" s="13" t="s">
        <v>389</v>
      </c>
      <c r="D167" s="18">
        <v>1828346</v>
      </c>
      <c r="E167" s="18">
        <v>1896209</v>
      </c>
      <c r="F167" s="18">
        <v>1828346</v>
      </c>
      <c r="G167" s="18">
        <f t="shared" si="7"/>
        <v>0</v>
      </c>
      <c r="H167" s="19" t="str">
        <f t="shared" si="8"/>
        <v/>
      </c>
      <c r="I167" s="20">
        <v>0.28000000000000003</v>
      </c>
      <c r="J167" s="21">
        <f t="shared" si="9"/>
        <v>0.26997914259451361</v>
      </c>
      <c r="K167" s="21"/>
      <c r="L167" s="18">
        <v>0</v>
      </c>
      <c r="M167" s="18">
        <v>0</v>
      </c>
      <c r="N167" s="22"/>
      <c r="O167" s="23">
        <v>0.88500000000000001</v>
      </c>
    </row>
    <row r="168" spans="1:15" ht="15.75">
      <c r="A168" s="2"/>
      <c r="B168" s="13" t="s">
        <v>111</v>
      </c>
      <c r="C168" s="13" t="s">
        <v>390</v>
      </c>
      <c r="D168" s="18">
        <v>36000</v>
      </c>
      <c r="E168" s="18">
        <v>467794</v>
      </c>
      <c r="F168" s="18">
        <v>36000</v>
      </c>
      <c r="G168" s="18">
        <f t="shared" si="7"/>
        <v>0</v>
      </c>
      <c r="H168" s="19" t="str">
        <f t="shared" si="8"/>
        <v/>
      </c>
      <c r="I168" s="20">
        <v>0.28000000000000003</v>
      </c>
      <c r="J168" s="21">
        <f t="shared" si="9"/>
        <v>0.14242245622978766</v>
      </c>
      <c r="K168" s="21"/>
      <c r="L168" s="18">
        <v>411000</v>
      </c>
      <c r="M168" s="18">
        <v>411000</v>
      </c>
      <c r="N168" s="22"/>
      <c r="O168" s="23">
        <v>29.126000000000001</v>
      </c>
    </row>
    <row r="169" spans="1:15" ht="15.75">
      <c r="A169" s="2"/>
      <c r="B169" s="13" t="s">
        <v>391</v>
      </c>
      <c r="C169" s="13" t="s">
        <v>392</v>
      </c>
      <c r="D169" s="18">
        <v>2150000</v>
      </c>
      <c r="E169" s="18">
        <v>8889355</v>
      </c>
      <c r="F169" s="18">
        <v>2150000</v>
      </c>
      <c r="G169" s="18">
        <f t="shared" si="7"/>
        <v>0</v>
      </c>
      <c r="H169" s="19" t="str">
        <f t="shared" si="8"/>
        <v/>
      </c>
      <c r="I169" s="20">
        <v>0.28000000000000003</v>
      </c>
      <c r="J169" s="21">
        <f t="shared" si="9"/>
        <v>0.15793737896147189</v>
      </c>
      <c r="K169" s="21"/>
      <c r="L169" s="18">
        <v>6570082</v>
      </c>
      <c r="M169" s="18">
        <v>6570082</v>
      </c>
      <c r="N169" s="22"/>
      <c r="O169" s="23">
        <v>10.752000000000001</v>
      </c>
    </row>
    <row r="170" spans="1:15" ht="15.75">
      <c r="A170" s="2"/>
      <c r="B170" s="13" t="s">
        <v>393</v>
      </c>
      <c r="C170" s="13" t="s">
        <v>394</v>
      </c>
      <c r="D170" s="18">
        <v>919590</v>
      </c>
      <c r="E170" s="18">
        <v>2440754</v>
      </c>
      <c r="F170" s="18">
        <v>919590</v>
      </c>
      <c r="G170" s="18">
        <f t="shared" si="7"/>
        <v>0</v>
      </c>
      <c r="H170" s="19" t="str">
        <f t="shared" si="8"/>
        <v/>
      </c>
      <c r="I170" s="20">
        <v>0.28000000000000003</v>
      </c>
      <c r="J170" s="21">
        <f t="shared" si="9"/>
        <v>0.16733492555537541</v>
      </c>
      <c r="K170" s="21"/>
      <c r="L170" s="18">
        <v>1339707</v>
      </c>
      <c r="M170" s="18">
        <v>1339707</v>
      </c>
      <c r="N170" s="22"/>
      <c r="O170" s="23">
        <v>5.5449999999999999</v>
      </c>
    </row>
    <row r="171" spans="1:15" ht="15.75">
      <c r="A171" s="2"/>
      <c r="B171" s="13" t="s">
        <v>395</v>
      </c>
      <c r="C171" s="13" t="s">
        <v>396</v>
      </c>
      <c r="D171" s="18">
        <v>1095494</v>
      </c>
      <c r="E171" s="18">
        <v>2528147</v>
      </c>
      <c r="F171" s="18">
        <v>1095494</v>
      </c>
      <c r="G171" s="18">
        <f t="shared" si="7"/>
        <v>0</v>
      </c>
      <c r="H171" s="19" t="str">
        <f t="shared" si="8"/>
        <v/>
      </c>
      <c r="I171" s="20">
        <v>0.28000000000000003</v>
      </c>
      <c r="J171" s="21">
        <f t="shared" si="9"/>
        <v>0.16719458051888891</v>
      </c>
      <c r="K171" s="21"/>
      <c r="L171" s="18">
        <v>1027913</v>
      </c>
      <c r="M171" s="18">
        <v>1027913</v>
      </c>
      <c r="N171" s="22"/>
      <c r="O171" s="23">
        <v>3.7629999999999999</v>
      </c>
    </row>
    <row r="172" spans="1:15" ht="15.75">
      <c r="A172" s="2"/>
      <c r="B172" s="13" t="s">
        <v>397</v>
      </c>
      <c r="C172" s="13" t="s">
        <v>398</v>
      </c>
      <c r="D172" s="18">
        <v>664000</v>
      </c>
      <c r="E172" s="18">
        <v>1176058</v>
      </c>
      <c r="F172" s="18">
        <v>664000</v>
      </c>
      <c r="G172" s="18">
        <f t="shared" si="7"/>
        <v>0</v>
      </c>
      <c r="H172" s="19" t="str">
        <f t="shared" si="8"/>
        <v/>
      </c>
      <c r="I172" s="20">
        <v>0.315</v>
      </c>
      <c r="J172" s="21">
        <f t="shared" si="9"/>
        <v>0.20493492921436715</v>
      </c>
      <c r="K172" s="21"/>
      <c r="L172" s="18">
        <v>289423</v>
      </c>
      <c r="M172" s="18">
        <v>289423</v>
      </c>
      <c r="N172" s="22"/>
      <c r="O172" s="23">
        <v>2.831</v>
      </c>
    </row>
    <row r="173" spans="1:15" ht="15.75">
      <c r="A173" s="2"/>
      <c r="B173" s="13" t="s">
        <v>399</v>
      </c>
      <c r="C173" s="13" t="s">
        <v>400</v>
      </c>
      <c r="D173" s="18">
        <v>1850000</v>
      </c>
      <c r="E173" s="18">
        <v>2136622</v>
      </c>
      <c r="F173" s="18">
        <v>1850000</v>
      </c>
      <c r="G173" s="18">
        <f t="shared" si="7"/>
        <v>0</v>
      </c>
      <c r="H173" s="19" t="str">
        <f t="shared" si="8"/>
        <v/>
      </c>
      <c r="I173" s="20">
        <v>0.28000000000000003</v>
      </c>
      <c r="J173" s="21">
        <f t="shared" si="9"/>
        <v>0.24243876549057347</v>
      </c>
      <c r="K173" s="21"/>
      <c r="L173" s="18">
        <v>0</v>
      </c>
      <c r="M173" s="18">
        <v>0</v>
      </c>
      <c r="N173" s="22"/>
      <c r="O173" s="23">
        <v>0.71699999999999997</v>
      </c>
    </row>
    <row r="174" spans="1:15" ht="15.75">
      <c r="A174" s="2"/>
      <c r="B174" s="13" t="s">
        <v>401</v>
      </c>
      <c r="C174" s="13" t="s">
        <v>402</v>
      </c>
      <c r="D174" s="18">
        <v>1690224</v>
      </c>
      <c r="E174" s="18">
        <v>2902458</v>
      </c>
      <c r="F174" s="18">
        <v>1690224</v>
      </c>
      <c r="G174" s="18">
        <f t="shared" si="7"/>
        <v>0</v>
      </c>
      <c r="H174" s="19" t="str">
        <f t="shared" si="8"/>
        <v/>
      </c>
      <c r="I174" s="20">
        <v>0.28000000000000003</v>
      </c>
      <c r="J174" s="21">
        <f t="shared" si="9"/>
        <v>0.19506577778534029</v>
      </c>
      <c r="K174" s="21"/>
      <c r="L174" s="18">
        <v>1093876</v>
      </c>
      <c r="M174" s="18">
        <v>1093876</v>
      </c>
      <c r="N174" s="22"/>
      <c r="O174" s="23">
        <v>3.5009999999999999</v>
      </c>
    </row>
    <row r="175" spans="1:15" ht="15.75">
      <c r="A175" s="2"/>
      <c r="B175" s="13" t="s">
        <v>403</v>
      </c>
      <c r="C175" s="13" t="s">
        <v>404</v>
      </c>
      <c r="D175" s="18">
        <v>1497371</v>
      </c>
      <c r="E175" s="18">
        <v>2061698</v>
      </c>
      <c r="F175" s="18">
        <v>1497371</v>
      </c>
      <c r="G175" s="18">
        <f t="shared" si="7"/>
        <v>0</v>
      </c>
      <c r="H175" s="19" t="str">
        <f t="shared" si="8"/>
        <v/>
      </c>
      <c r="I175" s="20">
        <v>0.28000000000000003</v>
      </c>
      <c r="J175" s="21">
        <f t="shared" si="9"/>
        <v>0.20651684640819232</v>
      </c>
      <c r="K175" s="21"/>
      <c r="L175" s="18">
        <v>88612</v>
      </c>
      <c r="M175" s="18">
        <v>88612</v>
      </c>
      <c r="N175" s="22"/>
      <c r="O175" s="23">
        <v>1.7</v>
      </c>
    </row>
    <row r="176" spans="1:15" ht="15.75">
      <c r="A176" s="2"/>
      <c r="B176" s="13" t="s">
        <v>405</v>
      </c>
      <c r="C176" s="13" t="s">
        <v>406</v>
      </c>
      <c r="D176" s="18">
        <v>3272204</v>
      </c>
      <c r="E176" s="18">
        <v>3888533</v>
      </c>
      <c r="F176" s="18">
        <v>3272204</v>
      </c>
      <c r="G176" s="18">
        <f t="shared" si="7"/>
        <v>0</v>
      </c>
      <c r="H176" s="19" t="str">
        <f t="shared" si="8"/>
        <v/>
      </c>
      <c r="I176" s="20">
        <v>0.28000000000000003</v>
      </c>
      <c r="J176" s="21">
        <f t="shared" si="9"/>
        <v>0.23562025061893524</v>
      </c>
      <c r="K176" s="21"/>
      <c r="L176" s="18">
        <v>0</v>
      </c>
      <c r="M176" s="18">
        <v>0</v>
      </c>
      <c r="N176" s="22"/>
      <c r="O176" s="23">
        <v>1.123</v>
      </c>
    </row>
    <row r="177" spans="1:15" ht="15.75">
      <c r="A177" s="2"/>
      <c r="B177" s="13" t="s">
        <v>407</v>
      </c>
      <c r="C177" s="13" t="s">
        <v>408</v>
      </c>
      <c r="D177" s="18">
        <v>860371</v>
      </c>
      <c r="E177" s="18">
        <v>1482673</v>
      </c>
      <c r="F177" s="18">
        <v>860371</v>
      </c>
      <c r="G177" s="18">
        <f t="shared" si="7"/>
        <v>0</v>
      </c>
      <c r="H177" s="19" t="str">
        <f t="shared" si="8"/>
        <v/>
      </c>
      <c r="I177" s="20">
        <v>0.28000000000000003</v>
      </c>
      <c r="J177" s="21">
        <f t="shared" si="9"/>
        <v>0.20090409554811203</v>
      </c>
      <c r="K177" s="21"/>
      <c r="L177" s="18">
        <v>720280</v>
      </c>
      <c r="M177" s="18">
        <v>720280</v>
      </c>
      <c r="N177" s="22"/>
      <c r="O177" s="23">
        <v>4.6040000000000001</v>
      </c>
    </row>
    <row r="178" spans="1:15" ht="15.75">
      <c r="A178" s="2"/>
      <c r="B178" s="13" t="s">
        <v>409</v>
      </c>
      <c r="C178" s="13" t="s">
        <v>410</v>
      </c>
      <c r="D178" s="18">
        <v>711000</v>
      </c>
      <c r="E178" s="18">
        <v>1478845</v>
      </c>
      <c r="F178" s="18">
        <v>711000</v>
      </c>
      <c r="G178" s="18">
        <f t="shared" si="7"/>
        <v>0</v>
      </c>
      <c r="H178" s="19" t="str">
        <f t="shared" si="8"/>
        <v/>
      </c>
      <c r="I178" s="20">
        <v>0.28000000000000003</v>
      </c>
      <c r="J178" s="21">
        <f t="shared" si="9"/>
        <v>0.18681743122367553</v>
      </c>
      <c r="K178" s="21"/>
      <c r="L178" s="18">
        <v>828417</v>
      </c>
      <c r="M178" s="18">
        <v>828417</v>
      </c>
      <c r="N178" s="22"/>
      <c r="O178" s="23">
        <v>5.7060000000000004</v>
      </c>
    </row>
    <row r="179" spans="1:15" ht="15.75">
      <c r="A179" s="2"/>
      <c r="B179" s="13" t="s">
        <v>411</v>
      </c>
      <c r="C179" s="13" t="s">
        <v>412</v>
      </c>
      <c r="D179" s="18">
        <v>715000</v>
      </c>
      <c r="E179" s="18">
        <v>1147971</v>
      </c>
      <c r="F179" s="18">
        <v>715000</v>
      </c>
      <c r="G179" s="18">
        <f t="shared" si="7"/>
        <v>0</v>
      </c>
      <c r="H179" s="19" t="str">
        <f t="shared" si="8"/>
        <v/>
      </c>
      <c r="I179" s="20">
        <v>0.28000000000000003</v>
      </c>
      <c r="J179" s="21">
        <f t="shared" si="9"/>
        <v>0.19809791211352484</v>
      </c>
      <c r="K179" s="21"/>
      <c r="L179" s="18">
        <v>332234</v>
      </c>
      <c r="M179" s="18">
        <v>332234</v>
      </c>
      <c r="N179" s="22"/>
      <c r="O179" s="23">
        <v>2.8570000000000002</v>
      </c>
    </row>
    <row r="180" spans="1:15" ht="15.75">
      <c r="A180" s="2"/>
      <c r="B180" s="13" t="s">
        <v>413</v>
      </c>
      <c r="C180" s="13" t="s">
        <v>414</v>
      </c>
      <c r="D180" s="18">
        <v>724500</v>
      </c>
      <c r="E180" s="18">
        <v>1077670</v>
      </c>
      <c r="F180" s="18">
        <v>724500</v>
      </c>
      <c r="G180" s="18">
        <f t="shared" si="7"/>
        <v>0</v>
      </c>
      <c r="H180" s="19" t="str">
        <f t="shared" si="8"/>
        <v/>
      </c>
      <c r="I180" s="20">
        <v>0.28000000000000003</v>
      </c>
      <c r="J180" s="21">
        <f t="shared" si="9"/>
        <v>0.2079430817413</v>
      </c>
      <c r="K180" s="21"/>
      <c r="L180" s="18">
        <v>294684</v>
      </c>
      <c r="M180" s="18">
        <v>294684</v>
      </c>
      <c r="N180" s="22"/>
      <c r="O180" s="23">
        <v>2.7559999999999998</v>
      </c>
    </row>
    <row r="181" spans="1:15" ht="15.75">
      <c r="A181" s="2"/>
      <c r="B181" s="13" t="s">
        <v>175</v>
      </c>
      <c r="C181" s="13" t="s">
        <v>415</v>
      </c>
      <c r="D181" s="18">
        <v>0</v>
      </c>
      <c r="E181" s="18">
        <v>346200</v>
      </c>
      <c r="F181" s="18">
        <v>0</v>
      </c>
      <c r="G181" s="18">
        <f t="shared" si="7"/>
        <v>0</v>
      </c>
      <c r="H181" s="19" t="str">
        <f t="shared" si="8"/>
        <v/>
      </c>
      <c r="I181" s="20">
        <v>0.28000000000000003</v>
      </c>
      <c r="J181" s="21">
        <f t="shared" si="9"/>
        <v>0</v>
      </c>
      <c r="K181" s="21"/>
      <c r="L181" s="18">
        <v>165048</v>
      </c>
      <c r="M181" s="18">
        <v>0</v>
      </c>
      <c r="N181" s="22"/>
      <c r="O181" s="23">
        <v>4.3970000000000002</v>
      </c>
    </row>
    <row r="182" spans="1:15" ht="15.75">
      <c r="A182" s="2"/>
      <c r="B182" s="13" t="s">
        <v>416</v>
      </c>
      <c r="C182" s="13" t="s">
        <v>417</v>
      </c>
      <c r="D182" s="18">
        <v>1734445</v>
      </c>
      <c r="E182" s="18">
        <v>3394024</v>
      </c>
      <c r="F182" s="18">
        <v>1734445</v>
      </c>
      <c r="G182" s="18">
        <f t="shared" si="7"/>
        <v>0</v>
      </c>
      <c r="H182" s="19" t="str">
        <f t="shared" si="8"/>
        <v/>
      </c>
      <c r="I182" s="20">
        <v>0.28000000000000003</v>
      </c>
      <c r="J182" s="21">
        <f t="shared" si="9"/>
        <v>0.16439909346694165</v>
      </c>
      <c r="K182" s="21"/>
      <c r="L182" s="18">
        <v>625686</v>
      </c>
      <c r="M182" s="18">
        <v>625686</v>
      </c>
      <c r="N182" s="22"/>
      <c r="O182" s="23">
        <v>2.2749999999999999</v>
      </c>
    </row>
    <row r="183" spans="1:15" ht="15.75">
      <c r="A183" s="2"/>
      <c r="B183" s="13" t="s">
        <v>418</v>
      </c>
      <c r="C183" s="13" t="s">
        <v>419</v>
      </c>
      <c r="D183" s="18">
        <v>425000</v>
      </c>
      <c r="E183" s="18">
        <v>1081384</v>
      </c>
      <c r="F183" s="18">
        <v>425000</v>
      </c>
      <c r="G183" s="18">
        <f t="shared" si="7"/>
        <v>0</v>
      </c>
      <c r="H183" s="19" t="str">
        <f t="shared" si="8"/>
        <v/>
      </c>
      <c r="I183" s="20">
        <v>0.28000000000000003</v>
      </c>
      <c r="J183" s="21">
        <f t="shared" si="9"/>
        <v>0.11668181177148675</v>
      </c>
      <c r="K183" s="21"/>
      <c r="L183" s="18">
        <v>60239</v>
      </c>
      <c r="M183" s="18">
        <v>50738</v>
      </c>
      <c r="N183" s="22"/>
      <c r="O183" s="23">
        <v>1.744</v>
      </c>
    </row>
    <row r="184" spans="1:15" ht="15.75">
      <c r="A184" s="2"/>
      <c r="B184" s="13" t="s">
        <v>420</v>
      </c>
      <c r="C184" s="13" t="s">
        <v>421</v>
      </c>
      <c r="D184" s="18">
        <v>567000</v>
      </c>
      <c r="E184" s="18">
        <v>1119452</v>
      </c>
      <c r="F184" s="18">
        <v>567000</v>
      </c>
      <c r="G184" s="18">
        <f t="shared" si="7"/>
        <v>0</v>
      </c>
      <c r="H184" s="19" t="str">
        <f t="shared" si="8"/>
        <v/>
      </c>
      <c r="I184" s="20">
        <v>0.29470000000000002</v>
      </c>
      <c r="J184" s="21">
        <f t="shared" si="9"/>
        <v>0.16439950299244965</v>
      </c>
      <c r="K184" s="21"/>
      <c r="L184" s="18">
        <v>130026</v>
      </c>
      <c r="M184" s="18">
        <v>130026</v>
      </c>
      <c r="N184" s="22"/>
      <c r="O184" s="23">
        <v>2.0009999999999999</v>
      </c>
    </row>
    <row r="185" spans="1:15" ht="15.75">
      <c r="A185" s="2"/>
      <c r="B185" s="13" t="s">
        <v>422</v>
      </c>
      <c r="C185" s="13" t="s">
        <v>423</v>
      </c>
      <c r="D185" s="18">
        <v>7380250</v>
      </c>
      <c r="E185" s="18">
        <v>9940503</v>
      </c>
      <c r="F185" s="18">
        <v>7380250</v>
      </c>
      <c r="G185" s="18">
        <f t="shared" si="7"/>
        <v>0</v>
      </c>
      <c r="H185" s="19" t="str">
        <f t="shared" si="8"/>
        <v/>
      </c>
      <c r="I185" s="20">
        <v>0.2893</v>
      </c>
      <c r="J185" s="21">
        <f t="shared" si="9"/>
        <v>0.2150869426089152</v>
      </c>
      <c r="K185" s="21"/>
      <c r="L185" s="18">
        <v>39967</v>
      </c>
      <c r="M185" s="18">
        <v>39967</v>
      </c>
      <c r="N185" s="22"/>
      <c r="O185" s="23">
        <v>1.571</v>
      </c>
    </row>
    <row r="186" spans="1:15" ht="15.75">
      <c r="A186" s="2"/>
      <c r="B186" s="13" t="s">
        <v>179</v>
      </c>
      <c r="C186" s="13" t="s">
        <v>424</v>
      </c>
      <c r="D186" s="18">
        <v>54100000</v>
      </c>
      <c r="E186" s="18">
        <v>60357355</v>
      </c>
      <c r="F186" s="18">
        <v>54100000</v>
      </c>
      <c r="G186" s="18">
        <f t="shared" si="7"/>
        <v>0</v>
      </c>
      <c r="H186" s="19" t="str">
        <f t="shared" si="8"/>
        <v/>
      </c>
      <c r="I186" s="20">
        <v>0.28870000000000001</v>
      </c>
      <c r="J186" s="21">
        <f t="shared" si="9"/>
        <v>0.26340074783339684</v>
      </c>
      <c r="K186" s="21"/>
      <c r="L186" s="18">
        <v>11047854</v>
      </c>
      <c r="M186" s="18">
        <v>11047854</v>
      </c>
      <c r="N186" s="22"/>
      <c r="O186" s="23">
        <v>2.2879999999999998</v>
      </c>
    </row>
    <row r="187" spans="1:15" ht="15.75">
      <c r="A187" s="2"/>
      <c r="B187" s="13" t="s">
        <v>425</v>
      </c>
      <c r="C187" s="13" t="s">
        <v>426</v>
      </c>
      <c r="D187" s="18">
        <v>86000000</v>
      </c>
      <c r="E187" s="18">
        <v>111798404</v>
      </c>
      <c r="F187" s="18">
        <v>86000000</v>
      </c>
      <c r="G187" s="18">
        <f t="shared" si="7"/>
        <v>0</v>
      </c>
      <c r="H187" s="19" t="str">
        <f t="shared" si="8"/>
        <v/>
      </c>
      <c r="I187" s="20">
        <v>0.35470000000000002</v>
      </c>
      <c r="J187" s="21">
        <f t="shared" si="9"/>
        <v>0.28041038684149655</v>
      </c>
      <c r="K187" s="21"/>
      <c r="L187" s="18">
        <v>11377549</v>
      </c>
      <c r="M187" s="18">
        <v>11377549</v>
      </c>
      <c r="N187" s="22"/>
      <c r="O187" s="23">
        <v>2.0339999999999998</v>
      </c>
    </row>
    <row r="188" spans="1:15" ht="15.75">
      <c r="A188" s="2"/>
      <c r="B188" s="13" t="s">
        <v>114</v>
      </c>
      <c r="C188" s="13" t="s">
        <v>427</v>
      </c>
      <c r="D188" s="18">
        <v>595000</v>
      </c>
      <c r="E188" s="18">
        <v>757028</v>
      </c>
      <c r="F188" s="18">
        <v>595000</v>
      </c>
      <c r="G188" s="18">
        <f t="shared" si="7"/>
        <v>0</v>
      </c>
      <c r="H188" s="19" t="str">
        <f t="shared" si="8"/>
        <v/>
      </c>
      <c r="I188" s="20">
        <v>0.37520000000000003</v>
      </c>
      <c r="J188" s="21">
        <f t="shared" si="9"/>
        <v>0.31114914780299963</v>
      </c>
      <c r="K188" s="21"/>
      <c r="L188" s="18">
        <v>192107</v>
      </c>
      <c r="M188" s="18">
        <v>192107</v>
      </c>
      <c r="N188" s="22"/>
      <c r="O188" s="23">
        <v>3.4049999999999998</v>
      </c>
    </row>
    <row r="189" spans="1:15" ht="15.75">
      <c r="A189" s="2"/>
      <c r="B189" s="13" t="s">
        <v>182</v>
      </c>
      <c r="C189" s="13" t="s">
        <v>428</v>
      </c>
      <c r="D189" s="18">
        <v>14190424</v>
      </c>
      <c r="E189" s="18">
        <v>16566705</v>
      </c>
      <c r="F189" s="18">
        <v>12168026</v>
      </c>
      <c r="G189" s="18">
        <f t="shared" si="7"/>
        <v>2022398</v>
      </c>
      <c r="H189" s="19" t="str">
        <f t="shared" si="8"/>
        <v>*</v>
      </c>
      <c r="I189" s="20">
        <v>0.32290000000000002</v>
      </c>
      <c r="J189" s="21">
        <f t="shared" si="9"/>
        <v>0.2513924100631863</v>
      </c>
      <c r="K189" s="21"/>
      <c r="L189" s="18">
        <v>3295990</v>
      </c>
      <c r="M189" s="18">
        <v>3295990</v>
      </c>
      <c r="N189" s="22"/>
      <c r="O189" s="23">
        <v>2.524</v>
      </c>
    </row>
    <row r="190" spans="1:15" ht="15.75">
      <c r="A190" s="2"/>
      <c r="B190" s="13" t="s">
        <v>184</v>
      </c>
      <c r="C190" s="13" t="s">
        <v>429</v>
      </c>
      <c r="D190" s="18">
        <v>22500000</v>
      </c>
      <c r="E190" s="18">
        <v>25922197</v>
      </c>
      <c r="F190" s="18">
        <v>22500000</v>
      </c>
      <c r="G190" s="18">
        <f t="shared" si="7"/>
        <v>0</v>
      </c>
      <c r="H190" s="19" t="str">
        <f t="shared" si="8"/>
        <v/>
      </c>
      <c r="I190" s="20">
        <v>0.28860000000000002</v>
      </c>
      <c r="J190" s="21">
        <f t="shared" si="9"/>
        <v>0.25371395121500473</v>
      </c>
      <c r="K190" s="21"/>
      <c r="L190" s="18">
        <v>2388434</v>
      </c>
      <c r="M190" s="18">
        <v>2388434</v>
      </c>
      <c r="N190" s="22"/>
      <c r="O190" s="23">
        <v>1.8859999999999999</v>
      </c>
    </row>
    <row r="191" spans="1:15" ht="15.75">
      <c r="A191" s="2"/>
      <c r="B191" s="13" t="s">
        <v>117</v>
      </c>
      <c r="C191" s="13" t="s">
        <v>430</v>
      </c>
      <c r="D191" s="18">
        <v>7325000</v>
      </c>
      <c r="E191" s="18">
        <v>7075320</v>
      </c>
      <c r="F191" s="18">
        <v>7062500</v>
      </c>
      <c r="G191" s="18">
        <f t="shared" si="7"/>
        <v>262500</v>
      </c>
      <c r="H191" s="19" t="str">
        <f t="shared" si="8"/>
        <v>*</v>
      </c>
      <c r="I191" s="20">
        <v>0.32850000000000001</v>
      </c>
      <c r="J191" s="21">
        <f t="shared" si="9"/>
        <v>0.32790687936949675</v>
      </c>
      <c r="K191" s="21"/>
      <c r="L191" s="18">
        <v>25040</v>
      </c>
      <c r="M191" s="18">
        <v>25040</v>
      </c>
      <c r="N191" s="22"/>
      <c r="O191" s="23">
        <v>1.571</v>
      </c>
    </row>
    <row r="192" spans="1:15" ht="15.75">
      <c r="A192" s="2"/>
      <c r="B192" s="13" t="s">
        <v>431</v>
      </c>
      <c r="C192" s="13" t="s">
        <v>432</v>
      </c>
      <c r="D192" s="18">
        <v>4475000</v>
      </c>
      <c r="E192" s="18">
        <v>6232361</v>
      </c>
      <c r="F192" s="18">
        <v>4475000</v>
      </c>
      <c r="G192" s="18">
        <f t="shared" si="7"/>
        <v>0</v>
      </c>
      <c r="H192" s="19" t="str">
        <f t="shared" si="8"/>
        <v/>
      </c>
      <c r="I192" s="20">
        <v>0.2878</v>
      </c>
      <c r="J192" s="21">
        <f t="shared" si="9"/>
        <v>0.22476227536737839</v>
      </c>
      <c r="K192" s="21"/>
      <c r="L192" s="18">
        <v>1790906</v>
      </c>
      <c r="M192" s="18">
        <v>1790906</v>
      </c>
      <c r="N192" s="22"/>
      <c r="O192" s="23">
        <v>2.8820000000000001</v>
      </c>
    </row>
    <row r="193" spans="1:15" ht="15.75">
      <c r="A193" s="2"/>
      <c r="B193" s="13" t="s">
        <v>433</v>
      </c>
      <c r="C193" s="13" t="s">
        <v>434</v>
      </c>
      <c r="D193" s="18">
        <v>23500000</v>
      </c>
      <c r="E193" s="18">
        <v>35324039</v>
      </c>
      <c r="F193" s="18">
        <v>23500000</v>
      </c>
      <c r="G193" s="18">
        <f t="shared" si="7"/>
        <v>0</v>
      </c>
      <c r="H193" s="19" t="str">
        <f t="shared" si="8"/>
        <v/>
      </c>
      <c r="I193" s="20">
        <v>0.30759999999999998</v>
      </c>
      <c r="J193" s="21">
        <f t="shared" si="9"/>
        <v>0.23189875225790429</v>
      </c>
      <c r="K193" s="21"/>
      <c r="L193" s="18">
        <v>12721066</v>
      </c>
      <c r="M193" s="18">
        <v>12721066</v>
      </c>
      <c r="N193" s="22"/>
      <c r="O193" s="23">
        <v>3.7250000000000001</v>
      </c>
    </row>
    <row r="194" spans="1:15" ht="15.75">
      <c r="A194" s="2"/>
      <c r="B194" s="13" t="s">
        <v>435</v>
      </c>
      <c r="C194" s="13" t="s">
        <v>436</v>
      </c>
      <c r="D194" s="18">
        <v>25350000</v>
      </c>
      <c r="E194" s="18">
        <v>28458464</v>
      </c>
      <c r="F194" s="18">
        <v>25350000</v>
      </c>
      <c r="G194" s="18">
        <f t="shared" si="7"/>
        <v>0</v>
      </c>
      <c r="H194" s="19" t="str">
        <f t="shared" si="8"/>
        <v/>
      </c>
      <c r="I194" s="20">
        <v>0.28910000000000002</v>
      </c>
      <c r="J194" s="21">
        <f t="shared" si="9"/>
        <v>0.25752215579871074</v>
      </c>
      <c r="K194" s="21"/>
      <c r="L194" s="18">
        <v>0</v>
      </c>
      <c r="M194" s="18">
        <v>0</v>
      </c>
      <c r="N194" s="22"/>
      <c r="O194" s="23">
        <v>1.113</v>
      </c>
    </row>
    <row r="195" spans="1:15" ht="15.75">
      <c r="A195" s="2"/>
      <c r="B195" s="13" t="s">
        <v>437</v>
      </c>
      <c r="C195" s="13" t="s">
        <v>438</v>
      </c>
      <c r="D195" s="18">
        <v>18429490</v>
      </c>
      <c r="E195" s="18">
        <v>20515811</v>
      </c>
      <c r="F195" s="18">
        <v>18429490</v>
      </c>
      <c r="G195" s="18">
        <f t="shared" si="7"/>
        <v>0</v>
      </c>
      <c r="H195" s="19" t="str">
        <f t="shared" si="8"/>
        <v/>
      </c>
      <c r="I195" s="20">
        <v>0.28970000000000001</v>
      </c>
      <c r="J195" s="21">
        <f t="shared" si="9"/>
        <v>0.26780436270814512</v>
      </c>
      <c r="K195" s="21"/>
      <c r="L195" s="18">
        <v>7088190</v>
      </c>
      <c r="M195" s="18">
        <v>7088190</v>
      </c>
      <c r="N195" s="22"/>
      <c r="O195" s="23">
        <v>3.3820000000000001</v>
      </c>
    </row>
    <row r="196" spans="1:15" ht="15.75">
      <c r="A196" s="2"/>
      <c r="B196" s="13" t="s">
        <v>439</v>
      </c>
      <c r="C196" s="13" t="s">
        <v>440</v>
      </c>
      <c r="D196" s="18">
        <v>45700000</v>
      </c>
      <c r="E196" s="18">
        <v>49620549</v>
      </c>
      <c r="F196" s="18">
        <v>45700000</v>
      </c>
      <c r="G196" s="18">
        <f t="shared" si="7"/>
        <v>0</v>
      </c>
      <c r="H196" s="19" t="str">
        <f t="shared" si="8"/>
        <v/>
      </c>
      <c r="I196" s="20">
        <v>0.28889999999999999</v>
      </c>
      <c r="J196" s="21">
        <f t="shared" si="9"/>
        <v>0.27101536909029128</v>
      </c>
      <c r="K196" s="21"/>
      <c r="L196" s="18">
        <v>13710174</v>
      </c>
      <c r="M196" s="18">
        <v>13710174</v>
      </c>
      <c r="N196" s="22"/>
      <c r="O196" s="23">
        <v>2.8159999999999998</v>
      </c>
    </row>
    <row r="197" spans="1:15" ht="15.75">
      <c r="A197" s="2"/>
      <c r="B197" s="13" t="s">
        <v>441</v>
      </c>
      <c r="C197" s="13" t="s">
        <v>442</v>
      </c>
      <c r="D197" s="18">
        <v>4963100</v>
      </c>
      <c r="E197" s="18">
        <v>5479673</v>
      </c>
      <c r="F197" s="18">
        <v>4963100</v>
      </c>
      <c r="G197" s="18">
        <f t="shared" si="7"/>
        <v>0</v>
      </c>
      <c r="H197" s="19" t="str">
        <f t="shared" si="8"/>
        <v/>
      </c>
      <c r="I197" s="20">
        <v>0.28970000000000001</v>
      </c>
      <c r="J197" s="21">
        <f t="shared" si="9"/>
        <v>0.26581933469461883</v>
      </c>
      <c r="K197" s="21"/>
      <c r="L197" s="18">
        <v>786953</v>
      </c>
      <c r="M197" s="18">
        <v>786953</v>
      </c>
      <c r="N197" s="22"/>
      <c r="O197" s="23">
        <v>2.105</v>
      </c>
    </row>
    <row r="198" spans="1:15" ht="15.75">
      <c r="A198" s="2"/>
      <c r="B198" s="13" t="s">
        <v>186</v>
      </c>
      <c r="C198" s="13" t="s">
        <v>443</v>
      </c>
      <c r="D198" s="18">
        <v>9800000</v>
      </c>
      <c r="E198" s="18">
        <v>10413772</v>
      </c>
      <c r="F198" s="18">
        <v>9800000</v>
      </c>
      <c r="G198" s="18">
        <f t="shared" si="7"/>
        <v>0</v>
      </c>
      <c r="H198" s="19" t="str">
        <f t="shared" si="8"/>
        <v/>
      </c>
      <c r="I198" s="20">
        <v>0.28770000000000001</v>
      </c>
      <c r="J198" s="21">
        <f t="shared" si="9"/>
        <v>0.27233381908179471</v>
      </c>
      <c r="K198" s="21"/>
      <c r="L198" s="18">
        <v>1077841</v>
      </c>
      <c r="M198" s="18">
        <v>1077841</v>
      </c>
      <c r="N198" s="22"/>
      <c r="O198" s="23">
        <v>1.93</v>
      </c>
    </row>
    <row r="199" spans="1:15" ht="15.75">
      <c r="A199" s="2"/>
      <c r="B199" s="13" t="s">
        <v>444</v>
      </c>
      <c r="C199" s="13" t="s">
        <v>445</v>
      </c>
      <c r="D199" s="18">
        <v>9500000</v>
      </c>
      <c r="E199" s="18">
        <v>11637196</v>
      </c>
      <c r="F199" s="18">
        <v>9500000</v>
      </c>
      <c r="G199" s="18">
        <f t="shared" si="7"/>
        <v>0</v>
      </c>
      <c r="H199" s="19" t="str">
        <f t="shared" si="8"/>
        <v/>
      </c>
      <c r="I199" s="20">
        <v>0.28820000000000001</v>
      </c>
      <c r="J199" s="21">
        <f t="shared" si="9"/>
        <v>0.23528794324937335</v>
      </c>
      <c r="K199" s="21"/>
      <c r="L199" s="18">
        <v>3627</v>
      </c>
      <c r="M199" s="18">
        <v>3627</v>
      </c>
      <c r="N199" s="22"/>
      <c r="O199" s="23">
        <v>1.5589999999999999</v>
      </c>
    </row>
    <row r="200" spans="1:15" ht="15.75">
      <c r="A200" s="2"/>
      <c r="B200" s="13" t="s">
        <v>120</v>
      </c>
      <c r="C200" s="13" t="s">
        <v>446</v>
      </c>
      <c r="D200" s="18" t="s">
        <v>608</v>
      </c>
      <c r="E200" s="18">
        <v>144310</v>
      </c>
      <c r="F200" s="18">
        <v>0</v>
      </c>
      <c r="G200" s="18">
        <f t="shared" si="7"/>
        <v>0</v>
      </c>
      <c r="H200" s="19" t="str">
        <f t="shared" si="8"/>
        <v/>
      </c>
      <c r="I200" s="20">
        <v>0.37820000000000004</v>
      </c>
      <c r="J200" s="21">
        <f t="shared" si="9"/>
        <v>0</v>
      </c>
      <c r="K200" s="21"/>
      <c r="L200" s="18">
        <v>0</v>
      </c>
      <c r="M200" s="18">
        <v>0</v>
      </c>
      <c r="N200" s="22"/>
      <c r="O200" s="23">
        <v>0.27100000000000002</v>
      </c>
    </row>
    <row r="201" spans="1:15" ht="15.75">
      <c r="A201" s="2"/>
      <c r="B201" s="13" t="s">
        <v>188</v>
      </c>
      <c r="C201" s="13" t="s">
        <v>447</v>
      </c>
      <c r="D201" s="18">
        <v>2100000</v>
      </c>
      <c r="E201" s="18">
        <v>2475452</v>
      </c>
      <c r="F201" s="18">
        <v>2100000</v>
      </c>
      <c r="G201" s="18">
        <f t="shared" si="7"/>
        <v>0</v>
      </c>
      <c r="H201" s="19" t="str">
        <f t="shared" si="8"/>
        <v/>
      </c>
      <c r="I201" s="20">
        <v>0.28000000000000003</v>
      </c>
      <c r="J201" s="21">
        <f t="shared" si="9"/>
        <v>0.23753237792532433</v>
      </c>
      <c r="K201" s="21"/>
      <c r="L201" s="18">
        <v>0</v>
      </c>
      <c r="M201" s="18">
        <v>0</v>
      </c>
      <c r="N201" s="22"/>
      <c r="O201" s="23">
        <v>0.51200000000000001</v>
      </c>
    </row>
    <row r="202" spans="1:15" ht="15.75">
      <c r="A202" s="2"/>
      <c r="B202" s="13" t="s">
        <v>191</v>
      </c>
      <c r="C202" s="13" t="s">
        <v>448</v>
      </c>
      <c r="D202" s="18">
        <v>950605</v>
      </c>
      <c r="E202" s="18">
        <v>1073062</v>
      </c>
      <c r="F202" s="18">
        <v>950605</v>
      </c>
      <c r="G202" s="18">
        <f t="shared" ref="G202:G265" si="10">D202-F202</f>
        <v>0</v>
      </c>
      <c r="H202" s="19" t="str">
        <f t="shared" si="8"/>
        <v/>
      </c>
      <c r="I202" s="20">
        <v>0.28000000000000003</v>
      </c>
      <c r="J202" s="21">
        <f t="shared" si="9"/>
        <v>0.24804661799597788</v>
      </c>
      <c r="K202" s="21"/>
      <c r="L202" s="18">
        <v>0</v>
      </c>
      <c r="M202" s="18">
        <v>0</v>
      </c>
      <c r="N202" s="22"/>
      <c r="O202" s="23">
        <v>0.40100000000000002</v>
      </c>
    </row>
    <row r="203" spans="1:15" ht="15.75">
      <c r="A203" s="2"/>
      <c r="B203" s="13" t="s">
        <v>193</v>
      </c>
      <c r="C203" s="13" t="s">
        <v>449</v>
      </c>
      <c r="D203" s="18">
        <v>2300000</v>
      </c>
      <c r="E203" s="18">
        <v>2482912</v>
      </c>
      <c r="F203" s="18">
        <v>2300000</v>
      </c>
      <c r="G203" s="18">
        <f t="shared" si="10"/>
        <v>0</v>
      </c>
      <c r="H203" s="19" t="str">
        <f t="shared" si="8"/>
        <v/>
      </c>
      <c r="I203" s="20">
        <v>0.28000000000000003</v>
      </c>
      <c r="J203" s="21">
        <f t="shared" si="9"/>
        <v>0.25937286540964805</v>
      </c>
      <c r="K203" s="21"/>
      <c r="L203" s="18">
        <v>0</v>
      </c>
      <c r="M203" s="18">
        <v>0</v>
      </c>
      <c r="N203" s="22"/>
      <c r="O203" s="23">
        <v>0.38400000000000001</v>
      </c>
    </row>
    <row r="204" spans="1:15" ht="15.75">
      <c r="A204" s="2"/>
      <c r="B204" s="13" t="s">
        <v>450</v>
      </c>
      <c r="C204" s="13" t="s">
        <v>451</v>
      </c>
      <c r="D204" s="18">
        <v>1779811</v>
      </c>
      <c r="E204" s="18">
        <v>2080248</v>
      </c>
      <c r="F204" s="18">
        <v>1779811</v>
      </c>
      <c r="G204" s="18">
        <f t="shared" si="10"/>
        <v>0</v>
      </c>
      <c r="H204" s="19" t="str">
        <f t="shared" ref="H204:H267" si="11">IF(AND(D204&gt;F204,E204&gt;F204),"*","")</f>
        <v/>
      </c>
      <c r="I204" s="20">
        <v>0.28000000000000003</v>
      </c>
      <c r="J204" s="21">
        <f t="shared" ref="J204:J267" si="12">IFERROR((F204+M204)/((E204+L204)/I204),0)</f>
        <v>0.24065229664492127</v>
      </c>
      <c r="K204" s="21"/>
      <c r="L204" s="18">
        <v>57675</v>
      </c>
      <c r="M204" s="18">
        <v>57675</v>
      </c>
      <c r="N204" s="22"/>
      <c r="O204" s="23">
        <v>1.6479999999999999</v>
      </c>
    </row>
    <row r="205" spans="1:15" ht="15.75">
      <c r="A205" s="2"/>
      <c r="B205" s="13" t="s">
        <v>452</v>
      </c>
      <c r="C205" s="13" t="s">
        <v>453</v>
      </c>
      <c r="D205" s="18">
        <v>11300000</v>
      </c>
      <c r="E205" s="18">
        <v>11516588</v>
      </c>
      <c r="F205" s="18">
        <v>11300000</v>
      </c>
      <c r="G205" s="18">
        <f t="shared" si="10"/>
        <v>0</v>
      </c>
      <c r="H205" s="19" t="str">
        <f t="shared" si="11"/>
        <v/>
      </c>
      <c r="I205" s="20">
        <v>0.28000000000000003</v>
      </c>
      <c r="J205" s="21">
        <f t="shared" si="12"/>
        <v>0.27505863430254585</v>
      </c>
      <c r="K205" s="21"/>
      <c r="L205" s="18">
        <v>756262</v>
      </c>
      <c r="M205" s="18">
        <v>756262</v>
      </c>
      <c r="N205" s="22"/>
      <c r="O205" s="23">
        <v>1.7769999999999999</v>
      </c>
    </row>
    <row r="206" spans="1:15" ht="15.75">
      <c r="A206" s="2"/>
      <c r="B206" s="13" t="s">
        <v>454</v>
      </c>
      <c r="C206" s="13" t="s">
        <v>455</v>
      </c>
      <c r="D206" s="18">
        <v>10200000</v>
      </c>
      <c r="E206" s="18">
        <v>11785191</v>
      </c>
      <c r="F206" s="18">
        <v>10200000</v>
      </c>
      <c r="G206" s="18">
        <f t="shared" si="10"/>
        <v>0</v>
      </c>
      <c r="H206" s="19" t="str">
        <f t="shared" si="11"/>
        <v/>
      </c>
      <c r="I206" s="20">
        <v>0.28000000000000003</v>
      </c>
      <c r="J206" s="21">
        <f t="shared" si="12"/>
        <v>0.24916465099709212</v>
      </c>
      <c r="K206" s="21"/>
      <c r="L206" s="18">
        <v>2609116</v>
      </c>
      <c r="M206" s="18">
        <v>2609116</v>
      </c>
      <c r="N206" s="22"/>
      <c r="O206" s="23">
        <v>2.444</v>
      </c>
    </row>
    <row r="207" spans="1:15" ht="15.75">
      <c r="A207" s="2"/>
      <c r="B207" s="13" t="s">
        <v>196</v>
      </c>
      <c r="C207" s="13" t="s">
        <v>456</v>
      </c>
      <c r="D207" s="18">
        <v>8340000</v>
      </c>
      <c r="E207" s="18">
        <v>10371831</v>
      </c>
      <c r="F207" s="18">
        <v>8340000</v>
      </c>
      <c r="G207" s="18">
        <f t="shared" si="10"/>
        <v>0</v>
      </c>
      <c r="H207" s="19" t="str">
        <f t="shared" si="11"/>
        <v/>
      </c>
      <c r="I207" s="20">
        <v>0.34540000000000004</v>
      </c>
      <c r="J207" s="21">
        <f t="shared" si="12"/>
        <v>0.27773649609215578</v>
      </c>
      <c r="K207" s="21"/>
      <c r="L207" s="18">
        <v>0</v>
      </c>
      <c r="M207" s="18">
        <v>0</v>
      </c>
      <c r="N207" s="22"/>
      <c r="O207" s="23">
        <v>0.72799999999999998</v>
      </c>
    </row>
    <row r="208" spans="1:15" ht="15.75">
      <c r="A208" s="2"/>
      <c r="B208" s="13" t="s">
        <v>198</v>
      </c>
      <c r="C208" s="13" t="s">
        <v>457</v>
      </c>
      <c r="D208" s="18">
        <v>1250000</v>
      </c>
      <c r="E208" s="18">
        <v>1896896</v>
      </c>
      <c r="F208" s="18">
        <v>1250000</v>
      </c>
      <c r="G208" s="18">
        <f t="shared" si="10"/>
        <v>0</v>
      </c>
      <c r="H208" s="19" t="str">
        <f t="shared" si="11"/>
        <v/>
      </c>
      <c r="I208" s="20">
        <v>0.28000000000000003</v>
      </c>
      <c r="J208" s="21">
        <f t="shared" si="12"/>
        <v>0.19331609203103436</v>
      </c>
      <c r="K208" s="21"/>
      <c r="L208" s="18">
        <v>192660</v>
      </c>
      <c r="M208" s="18">
        <v>192660</v>
      </c>
      <c r="N208" s="22"/>
      <c r="O208" s="23">
        <v>1.9159999999999999</v>
      </c>
    </row>
    <row r="209" spans="1:15" ht="15.75">
      <c r="A209" s="2"/>
      <c r="B209" s="13" t="s">
        <v>123</v>
      </c>
      <c r="C209" s="13" t="s">
        <v>458</v>
      </c>
      <c r="D209" s="18">
        <v>1470000</v>
      </c>
      <c r="E209" s="18">
        <v>1972337</v>
      </c>
      <c r="F209" s="18">
        <v>1470000</v>
      </c>
      <c r="G209" s="18">
        <f t="shared" si="10"/>
        <v>0</v>
      </c>
      <c r="H209" s="19" t="str">
        <f t="shared" si="11"/>
        <v/>
      </c>
      <c r="I209" s="20">
        <v>0.33150000000000002</v>
      </c>
      <c r="J209" s="21">
        <f t="shared" si="12"/>
        <v>0.25134061215353659</v>
      </c>
      <c r="K209" s="21"/>
      <c r="L209" s="18">
        <v>105083</v>
      </c>
      <c r="M209" s="18">
        <v>105083</v>
      </c>
      <c r="N209" s="22"/>
      <c r="O209" s="23">
        <v>1.77</v>
      </c>
    </row>
    <row r="210" spans="1:15" ht="15.75">
      <c r="A210" s="2"/>
      <c r="B210" s="13" t="s">
        <v>200</v>
      </c>
      <c r="C210" s="13" t="s">
        <v>459</v>
      </c>
      <c r="D210" s="18">
        <v>15078402</v>
      </c>
      <c r="E210" s="18">
        <v>16931874</v>
      </c>
      <c r="F210" s="18">
        <v>15078402</v>
      </c>
      <c r="G210" s="18">
        <f t="shared" si="10"/>
        <v>0</v>
      </c>
      <c r="H210" s="19" t="str">
        <f t="shared" si="11"/>
        <v/>
      </c>
      <c r="I210" s="20">
        <v>0.28000000000000003</v>
      </c>
      <c r="J210" s="21">
        <f t="shared" si="12"/>
        <v>0.25649770584472281</v>
      </c>
      <c r="K210" s="21"/>
      <c r="L210" s="18">
        <v>5149892</v>
      </c>
      <c r="M210" s="18">
        <v>5149892</v>
      </c>
      <c r="N210" s="22"/>
      <c r="O210" s="23">
        <v>2.92</v>
      </c>
    </row>
    <row r="211" spans="1:15" ht="15.75">
      <c r="A211" s="2"/>
      <c r="B211" s="13" t="s">
        <v>126</v>
      </c>
      <c r="C211" s="13" t="s">
        <v>460</v>
      </c>
      <c r="D211" s="18">
        <v>175000</v>
      </c>
      <c r="E211" s="18">
        <v>370318</v>
      </c>
      <c r="F211" s="18">
        <v>175000</v>
      </c>
      <c r="G211" s="18">
        <f t="shared" si="10"/>
        <v>0</v>
      </c>
      <c r="H211" s="19" t="str">
        <f t="shared" si="11"/>
        <v/>
      </c>
      <c r="I211" s="20">
        <v>0.28000000000000003</v>
      </c>
      <c r="J211" s="21">
        <f t="shared" si="12"/>
        <v>0.13231870986557501</v>
      </c>
      <c r="K211" s="21"/>
      <c r="L211" s="18">
        <v>0</v>
      </c>
      <c r="M211" s="18">
        <v>0</v>
      </c>
      <c r="N211" s="22"/>
      <c r="O211" s="23">
        <v>1.2509999999999999</v>
      </c>
    </row>
    <row r="212" spans="1:15" ht="15.75">
      <c r="A212" s="2"/>
      <c r="B212" s="13" t="s">
        <v>129</v>
      </c>
      <c r="C212" s="13" t="s">
        <v>461</v>
      </c>
      <c r="D212" s="18">
        <v>155000</v>
      </c>
      <c r="E212" s="18">
        <v>290597</v>
      </c>
      <c r="F212" s="18">
        <v>155000</v>
      </c>
      <c r="G212" s="18">
        <f t="shared" si="10"/>
        <v>0</v>
      </c>
      <c r="H212" s="19" t="str">
        <f t="shared" si="11"/>
        <v/>
      </c>
      <c r="I212" s="20">
        <v>0.37459999999999999</v>
      </c>
      <c r="J212" s="21">
        <f t="shared" si="12"/>
        <v>0.22268899037296896</v>
      </c>
      <c r="K212" s="21"/>
      <c r="L212" s="18">
        <v>43774</v>
      </c>
      <c r="M212" s="18">
        <v>43774</v>
      </c>
      <c r="N212" s="22"/>
      <c r="O212" s="23">
        <v>2.3980000000000001</v>
      </c>
    </row>
    <row r="213" spans="1:15" ht="15.75">
      <c r="A213" s="2"/>
      <c r="B213" s="13" t="s">
        <v>132</v>
      </c>
      <c r="C213" s="13" t="s">
        <v>462</v>
      </c>
      <c r="D213" s="18" t="s">
        <v>608</v>
      </c>
      <c r="E213" s="18">
        <v>200939</v>
      </c>
      <c r="F213" s="18">
        <v>0</v>
      </c>
      <c r="G213" s="18">
        <f t="shared" si="10"/>
        <v>0</v>
      </c>
      <c r="H213" s="19" t="str">
        <f t="shared" si="11"/>
        <v/>
      </c>
      <c r="I213" s="20">
        <v>0.28000000000000003</v>
      </c>
      <c r="J213" s="21">
        <f t="shared" si="12"/>
        <v>0</v>
      </c>
      <c r="K213" s="21"/>
      <c r="L213" s="18">
        <v>6066</v>
      </c>
      <c r="M213" s="18">
        <v>0</v>
      </c>
      <c r="N213" s="22"/>
      <c r="O213" s="23">
        <v>1.655</v>
      </c>
    </row>
    <row r="214" spans="1:15" ht="15.75">
      <c r="A214" s="2"/>
      <c r="B214" s="13" t="s">
        <v>202</v>
      </c>
      <c r="C214" s="13" t="s">
        <v>463</v>
      </c>
      <c r="D214" s="18">
        <v>2000000</v>
      </c>
      <c r="E214" s="18">
        <v>2988854</v>
      </c>
      <c r="F214" s="18">
        <v>2000000</v>
      </c>
      <c r="G214" s="18">
        <f t="shared" si="10"/>
        <v>0</v>
      </c>
      <c r="H214" s="19" t="str">
        <f t="shared" si="11"/>
        <v/>
      </c>
      <c r="I214" s="20">
        <v>0.28000000000000003</v>
      </c>
      <c r="J214" s="21">
        <f t="shared" si="12"/>
        <v>0.19156550443243867</v>
      </c>
      <c r="K214" s="21"/>
      <c r="L214" s="18">
        <v>142041</v>
      </c>
      <c r="M214" s="18">
        <v>142041</v>
      </c>
      <c r="N214" s="22"/>
      <c r="O214" s="23">
        <v>1.716</v>
      </c>
    </row>
    <row r="215" spans="1:15" ht="15.75">
      <c r="A215" s="2"/>
      <c r="B215" s="13" t="s">
        <v>464</v>
      </c>
      <c r="C215" s="13" t="s">
        <v>465</v>
      </c>
      <c r="D215" s="18">
        <v>51000000</v>
      </c>
      <c r="E215" s="18">
        <v>62225370</v>
      </c>
      <c r="F215" s="18">
        <v>51000000</v>
      </c>
      <c r="G215" s="18">
        <f t="shared" si="10"/>
        <v>0</v>
      </c>
      <c r="H215" s="19" t="str">
        <f t="shared" si="11"/>
        <v/>
      </c>
      <c r="I215" s="20">
        <v>0.28000000000000003</v>
      </c>
      <c r="J215" s="21">
        <f t="shared" si="12"/>
        <v>0.2328960298731535</v>
      </c>
      <c r="K215" s="21"/>
      <c r="L215" s="18">
        <v>4501566</v>
      </c>
      <c r="M215" s="18">
        <v>4501566</v>
      </c>
      <c r="N215" s="22"/>
      <c r="O215" s="23">
        <v>1.8009999999999999</v>
      </c>
    </row>
    <row r="216" spans="1:15" ht="15.75">
      <c r="A216" s="2"/>
      <c r="B216" s="13" t="s">
        <v>466</v>
      </c>
      <c r="C216" s="13" t="s">
        <v>467</v>
      </c>
      <c r="D216" s="18">
        <v>13125000</v>
      </c>
      <c r="E216" s="18">
        <v>21485807</v>
      </c>
      <c r="F216" s="18">
        <v>13125000</v>
      </c>
      <c r="G216" s="18">
        <f t="shared" si="10"/>
        <v>0</v>
      </c>
      <c r="H216" s="19" t="str">
        <f t="shared" si="11"/>
        <v/>
      </c>
      <c r="I216" s="20">
        <v>0.28000000000000003</v>
      </c>
      <c r="J216" s="21">
        <f t="shared" si="12"/>
        <v>0.19227543932523664</v>
      </c>
      <c r="K216" s="21"/>
      <c r="L216" s="18">
        <v>5200288</v>
      </c>
      <c r="M216" s="18">
        <v>5200288</v>
      </c>
      <c r="N216" s="22"/>
      <c r="O216" s="23">
        <v>2.5529999999999999</v>
      </c>
    </row>
    <row r="217" spans="1:15" ht="15.75">
      <c r="A217" s="2"/>
      <c r="B217" s="13" t="s">
        <v>468</v>
      </c>
      <c r="C217" s="13" t="s">
        <v>469</v>
      </c>
      <c r="D217" s="18">
        <v>44200000</v>
      </c>
      <c r="E217" s="18">
        <v>49031592</v>
      </c>
      <c r="F217" s="18">
        <v>44200000</v>
      </c>
      <c r="G217" s="18">
        <f t="shared" si="10"/>
        <v>0</v>
      </c>
      <c r="H217" s="19" t="str">
        <f t="shared" si="11"/>
        <v/>
      </c>
      <c r="I217" s="20">
        <v>0.28000000000000003</v>
      </c>
      <c r="J217" s="21">
        <f t="shared" si="12"/>
        <v>0.25240869193070459</v>
      </c>
      <c r="K217" s="21"/>
      <c r="L217" s="18">
        <v>0</v>
      </c>
      <c r="M217" s="18">
        <v>0</v>
      </c>
      <c r="N217" s="22"/>
      <c r="O217" s="23">
        <v>1.391</v>
      </c>
    </row>
    <row r="218" spans="1:15" ht="15.75">
      <c r="A218" s="2"/>
      <c r="B218" s="13" t="s">
        <v>470</v>
      </c>
      <c r="C218" s="13" t="s">
        <v>471</v>
      </c>
      <c r="D218" s="18">
        <v>68000000</v>
      </c>
      <c r="E218" s="18">
        <v>67209446</v>
      </c>
      <c r="F218" s="18">
        <v>67209369</v>
      </c>
      <c r="G218" s="18">
        <f t="shared" si="10"/>
        <v>790631</v>
      </c>
      <c r="H218" s="19" t="str">
        <f t="shared" si="11"/>
        <v>*</v>
      </c>
      <c r="I218" s="20">
        <v>0.28000000000000003</v>
      </c>
      <c r="J218" s="21">
        <f t="shared" si="12"/>
        <v>0.27999967921175845</v>
      </c>
      <c r="K218" s="21"/>
      <c r="L218" s="18">
        <v>0</v>
      </c>
      <c r="M218" s="18">
        <v>0</v>
      </c>
      <c r="N218" s="22"/>
      <c r="O218" s="23">
        <v>1.2490000000000001</v>
      </c>
    </row>
    <row r="219" spans="1:15" ht="15.75">
      <c r="A219" s="2"/>
      <c r="B219" s="13" t="s">
        <v>472</v>
      </c>
      <c r="C219" s="13" t="s">
        <v>473</v>
      </c>
      <c r="D219" s="18">
        <v>13982402</v>
      </c>
      <c r="E219" s="18">
        <v>14755281</v>
      </c>
      <c r="F219" s="18">
        <v>13982402</v>
      </c>
      <c r="G219" s="18">
        <f t="shared" si="10"/>
        <v>0</v>
      </c>
      <c r="H219" s="19" t="str">
        <f t="shared" si="11"/>
        <v/>
      </c>
      <c r="I219" s="20">
        <v>0.28000000000000003</v>
      </c>
      <c r="J219" s="21">
        <f t="shared" si="12"/>
        <v>0.26721071820246883</v>
      </c>
      <c r="K219" s="21"/>
      <c r="L219" s="18">
        <v>2165616</v>
      </c>
      <c r="M219" s="18">
        <v>2165616</v>
      </c>
      <c r="N219" s="22"/>
      <c r="O219" s="23">
        <v>2.0939999999999999</v>
      </c>
    </row>
    <row r="220" spans="1:15" ht="15.75">
      <c r="A220" s="2"/>
      <c r="B220" s="13" t="s">
        <v>474</v>
      </c>
      <c r="C220" s="13" t="s">
        <v>475</v>
      </c>
      <c r="D220" s="18">
        <v>28500000</v>
      </c>
      <c r="E220" s="18">
        <v>30567494</v>
      </c>
      <c r="F220" s="18">
        <v>28500000</v>
      </c>
      <c r="G220" s="18">
        <f t="shared" si="10"/>
        <v>0</v>
      </c>
      <c r="H220" s="19" t="str">
        <f t="shared" si="11"/>
        <v/>
      </c>
      <c r="I220" s="20">
        <v>0.28000000000000003</v>
      </c>
      <c r="J220" s="21">
        <f t="shared" si="12"/>
        <v>0.26458443138622073</v>
      </c>
      <c r="K220" s="21"/>
      <c r="L220" s="18">
        <v>6985342</v>
      </c>
      <c r="M220" s="18">
        <v>6985342</v>
      </c>
      <c r="N220" s="22"/>
      <c r="O220" s="23">
        <v>2.4809999999999999</v>
      </c>
    </row>
    <row r="221" spans="1:15" ht="15.75">
      <c r="A221" s="2"/>
      <c r="B221" s="13" t="s">
        <v>135</v>
      </c>
      <c r="C221" s="13" t="s">
        <v>476</v>
      </c>
      <c r="D221" s="18">
        <v>190000</v>
      </c>
      <c r="E221" s="18">
        <v>243244</v>
      </c>
      <c r="F221" s="18">
        <v>190000</v>
      </c>
      <c r="G221" s="18">
        <f t="shared" si="10"/>
        <v>0</v>
      </c>
      <c r="H221" s="19" t="str">
        <f t="shared" si="11"/>
        <v/>
      </c>
      <c r="I221" s="20">
        <v>0.28000000000000003</v>
      </c>
      <c r="J221" s="21">
        <f t="shared" si="12"/>
        <v>0.21871043067866014</v>
      </c>
      <c r="K221" s="21"/>
      <c r="L221" s="18">
        <v>0</v>
      </c>
      <c r="M221" s="18">
        <v>0</v>
      </c>
      <c r="N221" s="22"/>
      <c r="O221" s="23">
        <v>1.2549999999999999</v>
      </c>
    </row>
    <row r="222" spans="1:15" ht="15.75">
      <c r="A222" s="2"/>
      <c r="B222" s="13" t="s">
        <v>205</v>
      </c>
      <c r="C222" s="13" t="s">
        <v>477</v>
      </c>
      <c r="D222" s="18">
        <v>18000000</v>
      </c>
      <c r="E222" s="18">
        <v>18985940</v>
      </c>
      <c r="F222" s="18">
        <v>18000000</v>
      </c>
      <c r="G222" s="18">
        <f t="shared" si="10"/>
        <v>0</v>
      </c>
      <c r="H222" s="19" t="str">
        <f t="shared" si="11"/>
        <v/>
      </c>
      <c r="I222" s="20">
        <v>0.28000000000000003</v>
      </c>
      <c r="J222" s="21">
        <f t="shared" si="12"/>
        <v>0.26639125789194129</v>
      </c>
      <c r="K222" s="21"/>
      <c r="L222" s="18">
        <v>1299785</v>
      </c>
      <c r="M222" s="18">
        <v>1299785</v>
      </c>
      <c r="N222" s="22"/>
      <c r="O222" s="23">
        <v>1.7869999999999999</v>
      </c>
    </row>
    <row r="223" spans="1:15" ht="15.75">
      <c r="A223" s="2"/>
      <c r="B223" s="13" t="s">
        <v>478</v>
      </c>
      <c r="C223" s="13" t="s">
        <v>479</v>
      </c>
      <c r="D223" s="18">
        <v>29000000</v>
      </c>
      <c r="E223" s="18">
        <v>28306976</v>
      </c>
      <c r="F223" s="18">
        <v>28306976</v>
      </c>
      <c r="G223" s="18">
        <f t="shared" si="10"/>
        <v>693024</v>
      </c>
      <c r="H223" s="19" t="str">
        <f t="shared" si="11"/>
        <v/>
      </c>
      <c r="I223" s="20">
        <v>0.28000000000000003</v>
      </c>
      <c r="J223" s="21">
        <f t="shared" si="12"/>
        <v>0.28000000000000003</v>
      </c>
      <c r="K223" s="21"/>
      <c r="L223" s="18">
        <v>2448126</v>
      </c>
      <c r="M223" s="18">
        <v>2448126</v>
      </c>
      <c r="N223" s="22"/>
      <c r="O223" s="23">
        <v>1.853</v>
      </c>
    </row>
    <row r="224" spans="1:15" ht="15.75">
      <c r="A224" s="2"/>
      <c r="B224" s="13" t="s">
        <v>480</v>
      </c>
      <c r="C224" s="13" t="s">
        <v>481</v>
      </c>
      <c r="D224" s="18">
        <v>6561855</v>
      </c>
      <c r="E224" s="18">
        <v>7206652</v>
      </c>
      <c r="F224" s="18">
        <v>6561855</v>
      </c>
      <c r="G224" s="18">
        <f t="shared" si="10"/>
        <v>0</v>
      </c>
      <c r="H224" s="19" t="str">
        <f t="shared" si="11"/>
        <v/>
      </c>
      <c r="I224" s="20">
        <v>0.28000000000000003</v>
      </c>
      <c r="J224" s="21">
        <f t="shared" si="12"/>
        <v>0.25585042560639398</v>
      </c>
      <c r="K224" s="21"/>
      <c r="L224" s="18">
        <v>269387</v>
      </c>
      <c r="M224" s="18">
        <v>269387</v>
      </c>
      <c r="N224" s="22"/>
      <c r="O224" s="23">
        <v>1.679</v>
      </c>
    </row>
    <row r="225" spans="1:15" ht="15.75">
      <c r="A225" s="2"/>
      <c r="B225" s="13" t="s">
        <v>208</v>
      </c>
      <c r="C225" s="13" t="s">
        <v>482</v>
      </c>
      <c r="D225" s="18">
        <v>4994993</v>
      </c>
      <c r="E225" s="18">
        <v>5476055</v>
      </c>
      <c r="F225" s="18">
        <v>4994993</v>
      </c>
      <c r="G225" s="18">
        <f t="shared" si="10"/>
        <v>0</v>
      </c>
      <c r="H225" s="19" t="str">
        <f t="shared" si="11"/>
        <v/>
      </c>
      <c r="I225" s="20">
        <v>0.28000000000000003</v>
      </c>
      <c r="J225" s="21">
        <f t="shared" si="12"/>
        <v>0.25966066929034581</v>
      </c>
      <c r="K225" s="21"/>
      <c r="L225" s="18">
        <v>1146452</v>
      </c>
      <c r="M225" s="18">
        <v>1146452</v>
      </c>
      <c r="N225" s="22"/>
      <c r="O225" s="23">
        <v>2.4020000000000001</v>
      </c>
    </row>
    <row r="226" spans="1:15" ht="15.75">
      <c r="A226" s="2"/>
      <c r="B226" s="13" t="s">
        <v>483</v>
      </c>
      <c r="C226" s="13" t="s">
        <v>484</v>
      </c>
      <c r="D226" s="18">
        <v>1292103</v>
      </c>
      <c r="E226" s="18">
        <v>1343229</v>
      </c>
      <c r="F226" s="18">
        <v>1292103</v>
      </c>
      <c r="G226" s="18">
        <f t="shared" si="10"/>
        <v>0</v>
      </c>
      <c r="H226" s="19" t="str">
        <f t="shared" si="11"/>
        <v/>
      </c>
      <c r="I226" s="20">
        <v>0.28000000000000003</v>
      </c>
      <c r="J226" s="21">
        <f t="shared" si="12"/>
        <v>0.27112581262471819</v>
      </c>
      <c r="K226" s="21"/>
      <c r="L226" s="18">
        <v>269908</v>
      </c>
      <c r="M226" s="18">
        <v>269908</v>
      </c>
      <c r="N226" s="22"/>
      <c r="O226" s="23">
        <v>2.3559999999999999</v>
      </c>
    </row>
    <row r="227" spans="1:15" ht="15.75">
      <c r="A227" s="2"/>
      <c r="B227" s="13" t="s">
        <v>485</v>
      </c>
      <c r="C227" s="13" t="s">
        <v>486</v>
      </c>
      <c r="D227" s="18">
        <v>4449366</v>
      </c>
      <c r="E227" s="18">
        <v>5764195</v>
      </c>
      <c r="F227" s="18">
        <v>4449366</v>
      </c>
      <c r="G227" s="18">
        <f t="shared" si="10"/>
        <v>0</v>
      </c>
      <c r="H227" s="19" t="str">
        <f t="shared" si="11"/>
        <v/>
      </c>
      <c r="I227" s="20">
        <v>0.28000000000000003</v>
      </c>
      <c r="J227" s="21">
        <f t="shared" si="12"/>
        <v>0.22471798601942961</v>
      </c>
      <c r="K227" s="21"/>
      <c r="L227" s="18">
        <v>895333</v>
      </c>
      <c r="M227" s="18">
        <v>895333</v>
      </c>
      <c r="N227" s="22"/>
      <c r="O227" s="23">
        <v>2.1309999999999998</v>
      </c>
    </row>
    <row r="228" spans="1:15" ht="15.75">
      <c r="A228" s="2"/>
      <c r="B228" s="13" t="s">
        <v>211</v>
      </c>
      <c r="C228" s="13" t="s">
        <v>487</v>
      </c>
      <c r="D228" s="18">
        <v>12627523</v>
      </c>
      <c r="E228" s="18">
        <v>14177723</v>
      </c>
      <c r="F228" s="18">
        <v>12627523</v>
      </c>
      <c r="G228" s="18">
        <f t="shared" si="10"/>
        <v>0</v>
      </c>
      <c r="H228" s="19" t="str">
        <f t="shared" si="11"/>
        <v/>
      </c>
      <c r="I228" s="20">
        <v>0.28000000000000003</v>
      </c>
      <c r="J228" s="21">
        <f t="shared" si="12"/>
        <v>0.2493846466036895</v>
      </c>
      <c r="K228" s="21"/>
      <c r="L228" s="18">
        <v>0</v>
      </c>
      <c r="M228" s="18">
        <v>0</v>
      </c>
      <c r="N228" s="22"/>
      <c r="O228" s="23">
        <v>1.214</v>
      </c>
    </row>
    <row r="229" spans="1:15" ht="15.75">
      <c r="A229" s="2"/>
      <c r="B229" s="13" t="s">
        <v>214</v>
      </c>
      <c r="C229" s="13" t="s">
        <v>488</v>
      </c>
      <c r="D229" s="18">
        <v>69500000</v>
      </c>
      <c r="E229" s="18">
        <v>79280932</v>
      </c>
      <c r="F229" s="18">
        <v>69500000</v>
      </c>
      <c r="G229" s="18">
        <f t="shared" si="10"/>
        <v>0</v>
      </c>
      <c r="H229" s="19" t="str">
        <f t="shared" si="11"/>
        <v/>
      </c>
      <c r="I229" s="20">
        <v>0.28179999999999999</v>
      </c>
      <c r="J229" s="21">
        <f t="shared" si="12"/>
        <v>0.25458438550707685</v>
      </c>
      <c r="K229" s="21"/>
      <c r="L229" s="18">
        <v>21994262</v>
      </c>
      <c r="M229" s="18">
        <v>21994262</v>
      </c>
      <c r="N229" s="22"/>
      <c r="O229" s="23">
        <v>2.7679999999999998</v>
      </c>
    </row>
    <row r="230" spans="1:15" ht="15.75">
      <c r="A230" s="2"/>
      <c r="B230" s="13" t="s">
        <v>138</v>
      </c>
      <c r="C230" s="13" t="s">
        <v>489</v>
      </c>
      <c r="D230" s="18">
        <v>115000</v>
      </c>
      <c r="E230" s="18">
        <v>348144</v>
      </c>
      <c r="F230" s="18">
        <v>115000</v>
      </c>
      <c r="G230" s="18">
        <f t="shared" si="10"/>
        <v>0</v>
      </c>
      <c r="H230" s="19" t="str">
        <f t="shared" si="11"/>
        <v/>
      </c>
      <c r="I230" s="20">
        <v>0.28000000000000003</v>
      </c>
      <c r="J230" s="21">
        <f t="shared" si="12"/>
        <v>0.10688629333171323</v>
      </c>
      <c r="K230" s="21"/>
      <c r="L230" s="18">
        <v>46890</v>
      </c>
      <c r="M230" s="18">
        <v>35799</v>
      </c>
      <c r="N230" s="22"/>
      <c r="O230" s="23">
        <v>2.0430000000000001</v>
      </c>
    </row>
    <row r="231" spans="1:15" ht="15.75">
      <c r="A231" s="2"/>
      <c r="B231" s="13" t="s">
        <v>141</v>
      </c>
      <c r="C231" s="13" t="s">
        <v>490</v>
      </c>
      <c r="D231" s="18">
        <v>200000</v>
      </c>
      <c r="E231" s="18">
        <v>264955</v>
      </c>
      <c r="F231" s="18">
        <v>200000</v>
      </c>
      <c r="G231" s="18">
        <f t="shared" si="10"/>
        <v>0</v>
      </c>
      <c r="H231" s="19" t="str">
        <f t="shared" si="11"/>
        <v/>
      </c>
      <c r="I231" s="20">
        <v>0.28000000000000003</v>
      </c>
      <c r="J231" s="21">
        <f t="shared" si="12"/>
        <v>0.21135664546809838</v>
      </c>
      <c r="K231" s="21"/>
      <c r="L231" s="18">
        <v>0</v>
      </c>
      <c r="M231" s="18">
        <v>0</v>
      </c>
      <c r="N231" s="22"/>
      <c r="O231" s="23">
        <v>1.2170000000000001</v>
      </c>
    </row>
    <row r="232" spans="1:15" ht="15.75">
      <c r="A232" s="2"/>
      <c r="B232" s="13" t="s">
        <v>491</v>
      </c>
      <c r="C232" s="13" t="s">
        <v>492</v>
      </c>
      <c r="D232" s="18">
        <v>2980000</v>
      </c>
      <c r="E232" s="18">
        <v>3855048</v>
      </c>
      <c r="F232" s="18">
        <v>2980000</v>
      </c>
      <c r="G232" s="18">
        <f t="shared" si="10"/>
        <v>0</v>
      </c>
      <c r="H232" s="19" t="str">
        <f t="shared" si="11"/>
        <v/>
      </c>
      <c r="I232" s="20">
        <v>0.28000000000000003</v>
      </c>
      <c r="J232" s="21">
        <f t="shared" si="12"/>
        <v>0.2264205324501006</v>
      </c>
      <c r="K232" s="21"/>
      <c r="L232" s="18">
        <v>717850</v>
      </c>
      <c r="M232" s="18">
        <v>717850</v>
      </c>
      <c r="N232" s="22"/>
      <c r="O232" s="23">
        <v>2.2709999999999999</v>
      </c>
    </row>
    <row r="233" spans="1:15" ht="15.75">
      <c r="A233" s="2"/>
      <c r="B233" s="13" t="s">
        <v>217</v>
      </c>
      <c r="C233" s="13" t="s">
        <v>493</v>
      </c>
      <c r="D233" s="18">
        <v>1200000</v>
      </c>
      <c r="E233" s="18">
        <v>3875963</v>
      </c>
      <c r="F233" s="18">
        <v>1200000</v>
      </c>
      <c r="G233" s="18">
        <f t="shared" si="10"/>
        <v>0</v>
      </c>
      <c r="H233" s="19" t="str">
        <f t="shared" si="11"/>
        <v/>
      </c>
      <c r="I233" s="20">
        <v>0.28000000000000003</v>
      </c>
      <c r="J233" s="21">
        <f t="shared" si="12"/>
        <v>0.1514529510403417</v>
      </c>
      <c r="K233" s="21"/>
      <c r="L233" s="18">
        <v>1952795</v>
      </c>
      <c r="M233" s="18">
        <v>1952795</v>
      </c>
      <c r="N233" s="22"/>
      <c r="O233" s="23">
        <v>4.7220000000000004</v>
      </c>
    </row>
    <row r="234" spans="1:15" ht="15.75">
      <c r="A234" s="2"/>
      <c r="B234" s="13" t="s">
        <v>220</v>
      </c>
      <c r="C234" s="13" t="s">
        <v>494</v>
      </c>
      <c r="D234" s="18">
        <v>20850000</v>
      </c>
      <c r="E234" s="18">
        <v>23834399</v>
      </c>
      <c r="F234" s="18">
        <v>20850000</v>
      </c>
      <c r="G234" s="18">
        <f t="shared" si="10"/>
        <v>0</v>
      </c>
      <c r="H234" s="19" t="str">
        <f t="shared" si="11"/>
        <v/>
      </c>
      <c r="I234" s="20">
        <v>0.28000000000000003</v>
      </c>
      <c r="J234" s="21">
        <f t="shared" si="12"/>
        <v>0.25251681735250436</v>
      </c>
      <c r="K234" s="21"/>
      <c r="L234" s="18">
        <v>6570803</v>
      </c>
      <c r="M234" s="18">
        <v>6570803</v>
      </c>
      <c r="N234" s="22"/>
      <c r="O234" s="23">
        <v>2.7440000000000002</v>
      </c>
    </row>
    <row r="235" spans="1:15" ht="15.75">
      <c r="A235" s="2"/>
      <c r="B235" s="13" t="s">
        <v>495</v>
      </c>
      <c r="C235" s="13" t="s">
        <v>496</v>
      </c>
      <c r="D235" s="18">
        <v>26314600</v>
      </c>
      <c r="E235" s="18">
        <v>33769053</v>
      </c>
      <c r="F235" s="18">
        <v>26134600</v>
      </c>
      <c r="G235" s="18">
        <f t="shared" si="10"/>
        <v>180000</v>
      </c>
      <c r="H235" s="19" t="str">
        <f t="shared" si="11"/>
        <v>*</v>
      </c>
      <c r="I235" s="20">
        <v>0.28000000000000003</v>
      </c>
      <c r="J235" s="21">
        <f t="shared" si="12"/>
        <v>0.22996951825816292</v>
      </c>
      <c r="K235" s="21"/>
      <c r="L235" s="18">
        <v>8957836</v>
      </c>
      <c r="M235" s="18">
        <v>8957836</v>
      </c>
      <c r="N235" s="22"/>
      <c r="O235" s="23">
        <v>2.6829999999999998</v>
      </c>
    </row>
    <row r="236" spans="1:15" ht="15.75">
      <c r="A236" s="2"/>
      <c r="B236" s="13" t="s">
        <v>497</v>
      </c>
      <c r="C236" s="13" t="s">
        <v>498</v>
      </c>
      <c r="D236" s="18">
        <v>1640835</v>
      </c>
      <c r="E236" s="18">
        <v>2307107</v>
      </c>
      <c r="F236" s="18">
        <v>1640835</v>
      </c>
      <c r="G236" s="18">
        <f t="shared" si="10"/>
        <v>0</v>
      </c>
      <c r="H236" s="19" t="str">
        <f t="shared" si="11"/>
        <v/>
      </c>
      <c r="I236" s="20">
        <v>0.28000000000000003</v>
      </c>
      <c r="J236" s="21">
        <f t="shared" si="12"/>
        <v>0.21190516167746856</v>
      </c>
      <c r="K236" s="21"/>
      <c r="L236" s="18">
        <v>432545</v>
      </c>
      <c r="M236" s="18">
        <v>432545</v>
      </c>
      <c r="N236" s="22"/>
      <c r="O236" s="23">
        <v>2.2770000000000001</v>
      </c>
    </row>
    <row r="237" spans="1:15" ht="15.75">
      <c r="A237" s="2"/>
      <c r="B237" s="13" t="s">
        <v>223</v>
      </c>
      <c r="C237" s="13" t="s">
        <v>499</v>
      </c>
      <c r="D237" s="18">
        <v>9700000</v>
      </c>
      <c r="E237" s="18">
        <v>12868096</v>
      </c>
      <c r="F237" s="18">
        <v>9700000</v>
      </c>
      <c r="G237" s="18">
        <f t="shared" si="10"/>
        <v>0</v>
      </c>
      <c r="H237" s="19" t="str">
        <f t="shared" si="11"/>
        <v/>
      </c>
      <c r="I237" s="20">
        <v>0.28000000000000003</v>
      </c>
      <c r="J237" s="21">
        <f t="shared" si="12"/>
        <v>0.22063632923273055</v>
      </c>
      <c r="K237" s="21"/>
      <c r="L237" s="18">
        <v>2074829</v>
      </c>
      <c r="M237" s="18">
        <v>2074829</v>
      </c>
      <c r="N237" s="22"/>
      <c r="O237" s="23">
        <v>2.157</v>
      </c>
    </row>
    <row r="238" spans="1:15" ht="15.75">
      <c r="A238" s="2"/>
      <c r="B238" s="13" t="s">
        <v>500</v>
      </c>
      <c r="C238" s="13" t="s">
        <v>501</v>
      </c>
      <c r="D238" s="18">
        <v>12700000</v>
      </c>
      <c r="E238" s="18">
        <v>11971380</v>
      </c>
      <c r="F238" s="18">
        <v>11971380</v>
      </c>
      <c r="G238" s="18">
        <f t="shared" si="10"/>
        <v>728620</v>
      </c>
      <c r="H238" s="19" t="str">
        <f t="shared" si="11"/>
        <v/>
      </c>
      <c r="I238" s="20">
        <v>0.28000000000000003</v>
      </c>
      <c r="J238" s="21">
        <f t="shared" si="12"/>
        <v>0.28000000000000003</v>
      </c>
      <c r="K238" s="21"/>
      <c r="L238" s="18">
        <v>2284852</v>
      </c>
      <c r="M238" s="18">
        <v>2284852</v>
      </c>
      <c r="N238" s="22"/>
      <c r="O238" s="23">
        <v>2.2930000000000001</v>
      </c>
    </row>
    <row r="239" spans="1:15" ht="15.75">
      <c r="A239" s="2"/>
      <c r="B239" s="13" t="s">
        <v>502</v>
      </c>
      <c r="C239" s="13" t="s">
        <v>503</v>
      </c>
      <c r="D239" s="18">
        <v>1620000</v>
      </c>
      <c r="E239" s="18">
        <v>1699291</v>
      </c>
      <c r="F239" s="18">
        <v>1620000</v>
      </c>
      <c r="G239" s="18">
        <f t="shared" si="10"/>
        <v>0</v>
      </c>
      <c r="H239" s="19" t="str">
        <f t="shared" si="11"/>
        <v/>
      </c>
      <c r="I239" s="20">
        <v>0.28000000000000003</v>
      </c>
      <c r="J239" s="21">
        <f t="shared" si="12"/>
        <v>0.26693485694916291</v>
      </c>
      <c r="K239" s="21"/>
      <c r="L239" s="18">
        <v>0</v>
      </c>
      <c r="M239" s="18">
        <v>0</v>
      </c>
      <c r="N239" s="22"/>
      <c r="O239" s="23">
        <v>1.4390000000000001</v>
      </c>
    </row>
    <row r="240" spans="1:15" ht="15.75">
      <c r="A240" s="2"/>
      <c r="B240" s="13" t="s">
        <v>226</v>
      </c>
      <c r="C240" s="13" t="s">
        <v>504</v>
      </c>
      <c r="D240" s="18">
        <v>8550000</v>
      </c>
      <c r="E240" s="18">
        <v>10394932</v>
      </c>
      <c r="F240" s="18">
        <v>8550000</v>
      </c>
      <c r="G240" s="18">
        <f t="shared" si="10"/>
        <v>0</v>
      </c>
      <c r="H240" s="19" t="str">
        <f t="shared" si="11"/>
        <v/>
      </c>
      <c r="I240" s="20">
        <v>0.32200000000000001</v>
      </c>
      <c r="J240" s="21">
        <f t="shared" si="12"/>
        <v>0.27595540122996293</v>
      </c>
      <c r="K240" s="21"/>
      <c r="L240" s="18">
        <v>2507083</v>
      </c>
      <c r="M240" s="18">
        <v>2507083</v>
      </c>
      <c r="N240" s="22"/>
      <c r="O240" s="23">
        <v>2.8170000000000002</v>
      </c>
    </row>
    <row r="241" spans="1:15" ht="15.75">
      <c r="A241" s="2"/>
      <c r="B241" s="13" t="s">
        <v>229</v>
      </c>
      <c r="C241" s="13" t="s">
        <v>505</v>
      </c>
      <c r="D241" s="18">
        <v>2252746</v>
      </c>
      <c r="E241" s="18">
        <v>5448422</v>
      </c>
      <c r="F241" s="18">
        <v>2252746</v>
      </c>
      <c r="G241" s="18">
        <f t="shared" si="10"/>
        <v>0</v>
      </c>
      <c r="H241" s="19" t="str">
        <f t="shared" si="11"/>
        <v/>
      </c>
      <c r="I241" s="20">
        <v>0.28000000000000003</v>
      </c>
      <c r="J241" s="21">
        <f t="shared" si="12"/>
        <v>0.16534883560020247</v>
      </c>
      <c r="K241" s="21"/>
      <c r="L241" s="18">
        <v>2356028</v>
      </c>
      <c r="M241" s="18">
        <v>2356028</v>
      </c>
      <c r="N241" s="22"/>
      <c r="O241" s="23">
        <v>4.0069999999999997</v>
      </c>
    </row>
    <row r="242" spans="1:15" ht="15.75">
      <c r="A242" s="2"/>
      <c r="B242" s="13" t="s">
        <v>506</v>
      </c>
      <c r="C242" s="13" t="s">
        <v>507</v>
      </c>
      <c r="D242" s="18">
        <v>2911000</v>
      </c>
      <c r="E242" s="18">
        <v>4041731</v>
      </c>
      <c r="F242" s="18">
        <v>2911000</v>
      </c>
      <c r="G242" s="18">
        <f t="shared" si="10"/>
        <v>0</v>
      </c>
      <c r="H242" s="19" t="str">
        <f t="shared" si="11"/>
        <v/>
      </c>
      <c r="I242" s="20">
        <v>0.28000000000000003</v>
      </c>
      <c r="J242" s="21">
        <f t="shared" si="12"/>
        <v>0.21611062747476853</v>
      </c>
      <c r="K242" s="21"/>
      <c r="L242" s="18">
        <v>913783</v>
      </c>
      <c r="M242" s="18">
        <v>913783</v>
      </c>
      <c r="N242" s="22"/>
      <c r="O242" s="23">
        <v>2.4870000000000001</v>
      </c>
    </row>
    <row r="243" spans="1:15" ht="15.75">
      <c r="A243" s="2"/>
      <c r="B243" s="13" t="s">
        <v>145</v>
      </c>
      <c r="C243" s="13" t="s">
        <v>508</v>
      </c>
      <c r="D243" s="18">
        <v>60000</v>
      </c>
      <c r="E243" s="18">
        <v>193000</v>
      </c>
      <c r="F243" s="18">
        <v>60000</v>
      </c>
      <c r="G243" s="18">
        <f t="shared" si="10"/>
        <v>0</v>
      </c>
      <c r="H243" s="19" t="str">
        <f t="shared" si="11"/>
        <v/>
      </c>
      <c r="I243" s="20">
        <v>0.28000000000000003</v>
      </c>
      <c r="J243" s="21">
        <f t="shared" si="12"/>
        <v>0.15524831414377266</v>
      </c>
      <c r="K243" s="21"/>
      <c r="L243" s="18">
        <v>105513</v>
      </c>
      <c r="M243" s="18">
        <v>105513</v>
      </c>
      <c r="N243" s="22"/>
      <c r="O243" s="23">
        <v>5.3159999999999998</v>
      </c>
    </row>
    <row r="244" spans="1:15" ht="15.75">
      <c r="A244" s="2"/>
      <c r="B244" s="13" t="s">
        <v>232</v>
      </c>
      <c r="C244" s="13" t="s">
        <v>509</v>
      </c>
      <c r="D244" s="18">
        <v>1000000</v>
      </c>
      <c r="E244" s="18">
        <v>2146678</v>
      </c>
      <c r="F244" s="18">
        <v>1000000</v>
      </c>
      <c r="G244" s="18">
        <f t="shared" si="10"/>
        <v>0</v>
      </c>
      <c r="H244" s="19" t="str">
        <f t="shared" si="11"/>
        <v/>
      </c>
      <c r="I244" s="20">
        <v>0.28000000000000003</v>
      </c>
      <c r="J244" s="21">
        <f t="shared" si="12"/>
        <v>0.15940178266242475</v>
      </c>
      <c r="K244" s="21"/>
      <c r="L244" s="18">
        <v>515632</v>
      </c>
      <c r="M244" s="18">
        <v>515632</v>
      </c>
      <c r="N244" s="22"/>
      <c r="O244" s="23">
        <v>2.5619999999999998</v>
      </c>
    </row>
    <row r="245" spans="1:15" ht="15.75">
      <c r="A245" s="2"/>
      <c r="B245" s="13" t="s">
        <v>510</v>
      </c>
      <c r="C245" s="13" t="s">
        <v>511</v>
      </c>
      <c r="D245" s="18">
        <v>35000</v>
      </c>
      <c r="E245" s="18">
        <v>921601</v>
      </c>
      <c r="F245" s="18">
        <v>35000</v>
      </c>
      <c r="G245" s="18">
        <f t="shared" si="10"/>
        <v>0</v>
      </c>
      <c r="H245" s="19" t="str">
        <f t="shared" si="11"/>
        <v/>
      </c>
      <c r="I245" s="20">
        <v>0.28000000000000003</v>
      </c>
      <c r="J245" s="21">
        <f t="shared" si="12"/>
        <v>8.7549726883174681E-2</v>
      </c>
      <c r="K245" s="21"/>
      <c r="L245" s="18">
        <v>790853</v>
      </c>
      <c r="M245" s="18">
        <v>500446</v>
      </c>
      <c r="N245" s="22"/>
      <c r="O245" s="23">
        <v>23.835000000000001</v>
      </c>
    </row>
    <row r="246" spans="1:15" ht="15.75">
      <c r="A246" s="2"/>
      <c r="B246" s="13" t="s">
        <v>149</v>
      </c>
      <c r="C246" s="13" t="s">
        <v>512</v>
      </c>
      <c r="D246" s="18">
        <v>152000</v>
      </c>
      <c r="E246" s="18">
        <v>1729655</v>
      </c>
      <c r="F246" s="18">
        <v>152000</v>
      </c>
      <c r="G246" s="18">
        <f t="shared" si="10"/>
        <v>0</v>
      </c>
      <c r="H246" s="19" t="str">
        <f t="shared" si="11"/>
        <v/>
      </c>
      <c r="I246" s="20">
        <v>0.30909999999999999</v>
      </c>
      <c r="J246" s="21">
        <f t="shared" si="12"/>
        <v>0.10126354722163862</v>
      </c>
      <c r="K246" s="21"/>
      <c r="L246" s="18">
        <v>1035698</v>
      </c>
      <c r="M246" s="18">
        <v>753951</v>
      </c>
      <c r="N246" s="22"/>
      <c r="O246" s="23">
        <v>9.2859999999999996</v>
      </c>
    </row>
    <row r="247" spans="1:15" ht="15.75">
      <c r="A247" s="2"/>
      <c r="B247" s="13" t="s">
        <v>234</v>
      </c>
      <c r="C247" s="13" t="s">
        <v>513</v>
      </c>
      <c r="D247" s="18">
        <v>2690000</v>
      </c>
      <c r="E247" s="18">
        <v>4809370</v>
      </c>
      <c r="F247" s="18">
        <v>2690000</v>
      </c>
      <c r="G247" s="18">
        <f t="shared" si="10"/>
        <v>0</v>
      </c>
      <c r="H247" s="19" t="str">
        <f t="shared" si="11"/>
        <v/>
      </c>
      <c r="I247" s="20">
        <v>0.28000000000000003</v>
      </c>
      <c r="J247" s="21">
        <f t="shared" si="12"/>
        <v>0.18346362135298472</v>
      </c>
      <c r="K247" s="21"/>
      <c r="L247" s="18">
        <v>1337780</v>
      </c>
      <c r="M247" s="18">
        <v>1337780</v>
      </c>
      <c r="N247" s="22"/>
      <c r="O247" s="23">
        <v>2.79</v>
      </c>
    </row>
    <row r="248" spans="1:15" ht="15.75">
      <c r="A248" s="2"/>
      <c r="B248" s="13" t="s">
        <v>152</v>
      </c>
      <c r="C248" s="13" t="s">
        <v>514</v>
      </c>
      <c r="D248" s="18">
        <v>250000</v>
      </c>
      <c r="E248" s="18">
        <v>1047208</v>
      </c>
      <c r="F248" s="18">
        <v>250000</v>
      </c>
      <c r="G248" s="18">
        <f t="shared" si="10"/>
        <v>0</v>
      </c>
      <c r="H248" s="19" t="str">
        <f t="shared" si="11"/>
        <v/>
      </c>
      <c r="I248" s="20">
        <v>0.31009999999999999</v>
      </c>
      <c r="J248" s="21">
        <f t="shared" si="12"/>
        <v>7.4030183115484219E-2</v>
      </c>
      <c r="K248" s="21"/>
      <c r="L248" s="18">
        <v>0</v>
      </c>
      <c r="M248" s="18">
        <v>0</v>
      </c>
      <c r="N248" s="22"/>
      <c r="O248" s="23">
        <v>1.242</v>
      </c>
    </row>
    <row r="249" spans="1:15" ht="15.75">
      <c r="A249" s="2"/>
      <c r="B249" s="13" t="s">
        <v>156</v>
      </c>
      <c r="C249" s="13" t="s">
        <v>515</v>
      </c>
      <c r="D249" s="18">
        <v>90000</v>
      </c>
      <c r="E249" s="18">
        <v>237395</v>
      </c>
      <c r="F249" s="18">
        <v>90000</v>
      </c>
      <c r="G249" s="18">
        <f t="shared" si="10"/>
        <v>0</v>
      </c>
      <c r="H249" s="19" t="str">
        <f t="shared" si="11"/>
        <v/>
      </c>
      <c r="I249" s="20">
        <v>0.28000000000000003</v>
      </c>
      <c r="J249" s="21">
        <f t="shared" si="12"/>
        <v>0.14835114357714763</v>
      </c>
      <c r="K249" s="21"/>
      <c r="L249" s="18">
        <v>76095</v>
      </c>
      <c r="M249" s="18">
        <v>76095</v>
      </c>
      <c r="N249" s="22"/>
      <c r="O249" s="23">
        <v>3.028</v>
      </c>
    </row>
    <row r="250" spans="1:15" ht="15.75">
      <c r="A250" s="2"/>
      <c r="B250" s="13" t="s">
        <v>159</v>
      </c>
      <c r="C250" s="13" t="s">
        <v>124</v>
      </c>
      <c r="D250" s="18">
        <v>30000</v>
      </c>
      <c r="E250" s="18">
        <v>206399</v>
      </c>
      <c r="F250" s="18">
        <v>30000</v>
      </c>
      <c r="G250" s="18">
        <f t="shared" si="10"/>
        <v>0</v>
      </c>
      <c r="H250" s="19" t="str">
        <f t="shared" si="11"/>
        <v/>
      </c>
      <c r="I250" s="20">
        <v>0.28000000000000003</v>
      </c>
      <c r="J250" s="21">
        <f t="shared" si="12"/>
        <v>4.7828547094315124E-2</v>
      </c>
      <c r="K250" s="21"/>
      <c r="L250" s="18">
        <v>30774</v>
      </c>
      <c r="M250" s="18">
        <v>10513</v>
      </c>
      <c r="N250" s="22"/>
      <c r="O250" s="23">
        <v>2.1040000000000001</v>
      </c>
    </row>
    <row r="251" spans="1:15" ht="15.75">
      <c r="A251" s="2"/>
      <c r="B251" s="13" t="s">
        <v>236</v>
      </c>
      <c r="C251" s="13" t="s">
        <v>516</v>
      </c>
      <c r="D251" s="18">
        <v>125000</v>
      </c>
      <c r="E251" s="18">
        <v>597875</v>
      </c>
      <c r="F251" s="18">
        <v>125000</v>
      </c>
      <c r="G251" s="18">
        <f t="shared" si="10"/>
        <v>0</v>
      </c>
      <c r="H251" s="19" t="str">
        <f t="shared" si="11"/>
        <v/>
      </c>
      <c r="I251" s="20">
        <v>0.28000000000000003</v>
      </c>
      <c r="J251" s="21">
        <f t="shared" si="12"/>
        <v>0.10215272900114476</v>
      </c>
      <c r="K251" s="21"/>
      <c r="L251" s="18">
        <v>252088</v>
      </c>
      <c r="M251" s="18">
        <v>185093</v>
      </c>
      <c r="N251" s="22"/>
      <c r="O251" s="23">
        <v>3.8650000000000002</v>
      </c>
    </row>
    <row r="252" spans="1:15" ht="15.75">
      <c r="A252" s="2"/>
      <c r="B252" s="13" t="s">
        <v>239</v>
      </c>
      <c r="C252" s="13" t="s">
        <v>517</v>
      </c>
      <c r="D252" s="18">
        <v>287000</v>
      </c>
      <c r="E252" s="18">
        <v>1357888</v>
      </c>
      <c r="F252" s="18">
        <v>287000</v>
      </c>
      <c r="G252" s="18">
        <f t="shared" si="10"/>
        <v>0</v>
      </c>
      <c r="H252" s="19" t="str">
        <f t="shared" si="11"/>
        <v/>
      </c>
      <c r="I252" s="20">
        <v>0.28000000000000003</v>
      </c>
      <c r="J252" s="21">
        <f t="shared" si="12"/>
        <v>0.13253911910872124</v>
      </c>
      <c r="K252" s="21"/>
      <c r="L252" s="18">
        <v>735015</v>
      </c>
      <c r="M252" s="18">
        <v>703684</v>
      </c>
      <c r="N252" s="22"/>
      <c r="O252" s="23">
        <v>5.3780000000000001</v>
      </c>
    </row>
    <row r="253" spans="1:15" ht="15.75">
      <c r="A253" s="2"/>
      <c r="B253" s="13" t="s">
        <v>242</v>
      </c>
      <c r="C253" s="13" t="s">
        <v>518</v>
      </c>
      <c r="D253" s="18">
        <v>300000</v>
      </c>
      <c r="E253" s="18">
        <v>808501</v>
      </c>
      <c r="F253" s="18">
        <v>300000</v>
      </c>
      <c r="G253" s="18">
        <f t="shared" si="10"/>
        <v>0</v>
      </c>
      <c r="H253" s="19" t="str">
        <f t="shared" si="11"/>
        <v/>
      </c>
      <c r="I253" s="20">
        <v>0.28000000000000003</v>
      </c>
      <c r="J253" s="21">
        <f t="shared" si="12"/>
        <v>0.13206754833644127</v>
      </c>
      <c r="K253" s="21"/>
      <c r="L253" s="18">
        <v>169643</v>
      </c>
      <c r="M253" s="18">
        <v>161361</v>
      </c>
      <c r="N253" s="22"/>
      <c r="O253" s="23">
        <v>2.3959999999999999</v>
      </c>
    </row>
    <row r="254" spans="1:15" ht="15.75">
      <c r="A254" s="2"/>
      <c r="B254" s="13" t="s">
        <v>244</v>
      </c>
      <c r="C254" s="13" t="s">
        <v>519</v>
      </c>
      <c r="D254" s="18">
        <v>1459925</v>
      </c>
      <c r="E254" s="18">
        <v>2428149</v>
      </c>
      <c r="F254" s="18">
        <v>1459925</v>
      </c>
      <c r="G254" s="18">
        <f t="shared" si="10"/>
        <v>0</v>
      </c>
      <c r="H254" s="19" t="str">
        <f t="shared" si="11"/>
        <v/>
      </c>
      <c r="I254" s="20">
        <v>0.28000000000000003</v>
      </c>
      <c r="J254" s="21">
        <f t="shared" si="12"/>
        <v>0.19259338405295029</v>
      </c>
      <c r="K254" s="21"/>
      <c r="L254" s="18">
        <v>673478</v>
      </c>
      <c r="M254" s="18">
        <v>673478</v>
      </c>
      <c r="N254" s="22"/>
      <c r="O254" s="23">
        <v>2.78</v>
      </c>
    </row>
    <row r="255" spans="1:15" ht="15.75">
      <c r="A255" s="2"/>
      <c r="B255" s="13" t="s">
        <v>520</v>
      </c>
      <c r="C255" s="13" t="s">
        <v>521</v>
      </c>
      <c r="D255" s="18">
        <v>11200000</v>
      </c>
      <c r="E255" s="18">
        <v>13694591</v>
      </c>
      <c r="F255" s="18">
        <v>11200000</v>
      </c>
      <c r="G255" s="18">
        <f t="shared" si="10"/>
        <v>0</v>
      </c>
      <c r="H255" s="19" t="str">
        <f t="shared" si="11"/>
        <v/>
      </c>
      <c r="I255" s="20">
        <v>0.28000000000000003</v>
      </c>
      <c r="J255" s="21">
        <f t="shared" si="12"/>
        <v>0.24096489628964887</v>
      </c>
      <c r="K255" s="21"/>
      <c r="L255" s="18">
        <v>4199187</v>
      </c>
      <c r="M255" s="18">
        <v>4199187</v>
      </c>
      <c r="N255" s="22"/>
      <c r="O255" s="23">
        <v>2.9359999999999999</v>
      </c>
    </row>
    <row r="256" spans="1:15" ht="15.75">
      <c r="A256" s="2"/>
      <c r="B256" s="13" t="s">
        <v>247</v>
      </c>
      <c r="C256" s="13" t="s">
        <v>522</v>
      </c>
      <c r="D256" s="18">
        <v>39500000</v>
      </c>
      <c r="E256" s="18">
        <v>41057865</v>
      </c>
      <c r="F256" s="18">
        <v>39500000</v>
      </c>
      <c r="G256" s="18">
        <f t="shared" si="10"/>
        <v>0</v>
      </c>
      <c r="H256" s="19" t="str">
        <f t="shared" si="11"/>
        <v/>
      </c>
      <c r="I256" s="20">
        <v>0.28000000000000003</v>
      </c>
      <c r="J256" s="21">
        <f t="shared" si="12"/>
        <v>0.27073940784777517</v>
      </c>
      <c r="K256" s="21"/>
      <c r="L256" s="18">
        <v>6045192</v>
      </c>
      <c r="M256" s="18">
        <v>6045192</v>
      </c>
      <c r="N256" s="22"/>
      <c r="O256" s="23">
        <v>2.0960000000000001</v>
      </c>
    </row>
    <row r="257" spans="1:15" ht="15.75">
      <c r="A257" s="2"/>
      <c r="B257" s="13" t="s">
        <v>249</v>
      </c>
      <c r="C257" s="13" t="s">
        <v>523</v>
      </c>
      <c r="D257" s="18">
        <v>15910000</v>
      </c>
      <c r="E257" s="18">
        <v>18333615</v>
      </c>
      <c r="F257" s="18">
        <v>15910000</v>
      </c>
      <c r="G257" s="18">
        <f t="shared" si="10"/>
        <v>0</v>
      </c>
      <c r="H257" s="19" t="str">
        <f t="shared" si="11"/>
        <v/>
      </c>
      <c r="I257" s="20">
        <v>0.28000000000000003</v>
      </c>
      <c r="J257" s="21">
        <f t="shared" si="12"/>
        <v>0.2472534653954587</v>
      </c>
      <c r="K257" s="21"/>
      <c r="L257" s="18">
        <v>2389561</v>
      </c>
      <c r="M257" s="18">
        <v>2389561</v>
      </c>
      <c r="N257" s="22"/>
      <c r="O257" s="23">
        <v>2.0249999999999999</v>
      </c>
    </row>
    <row r="258" spans="1:15" ht="15.75">
      <c r="A258" s="2"/>
      <c r="B258" s="13" t="s">
        <v>252</v>
      </c>
      <c r="C258" s="13" t="s">
        <v>524</v>
      </c>
      <c r="D258" s="18">
        <v>26300000</v>
      </c>
      <c r="E258" s="18">
        <v>29194736</v>
      </c>
      <c r="F258" s="18">
        <v>26300000</v>
      </c>
      <c r="G258" s="18">
        <f t="shared" si="10"/>
        <v>0</v>
      </c>
      <c r="H258" s="19" t="str">
        <f t="shared" si="11"/>
        <v/>
      </c>
      <c r="I258" s="20">
        <v>0.28339999999999999</v>
      </c>
      <c r="J258" s="21">
        <f t="shared" si="12"/>
        <v>0.25651922347586242</v>
      </c>
      <c r="K258" s="21"/>
      <c r="L258" s="18">
        <v>1324032</v>
      </c>
      <c r="M258" s="18">
        <v>1324032</v>
      </c>
      <c r="N258" s="22"/>
      <c r="O258" s="23">
        <v>1.708</v>
      </c>
    </row>
    <row r="259" spans="1:15" ht="15.75">
      <c r="A259" s="2"/>
      <c r="B259" s="13" t="s">
        <v>525</v>
      </c>
      <c r="C259" s="13" t="s">
        <v>526</v>
      </c>
      <c r="D259" s="18">
        <v>1690000</v>
      </c>
      <c r="E259" s="18">
        <v>2141245</v>
      </c>
      <c r="F259" s="18">
        <v>1690000</v>
      </c>
      <c r="G259" s="18">
        <f t="shared" si="10"/>
        <v>0</v>
      </c>
      <c r="H259" s="19" t="str">
        <f t="shared" si="11"/>
        <v/>
      </c>
      <c r="I259" s="20">
        <v>0.28000000000000003</v>
      </c>
      <c r="J259" s="21">
        <f t="shared" si="12"/>
        <v>0.23276089194107219</v>
      </c>
      <c r="K259" s="21"/>
      <c r="L259" s="18">
        <v>533416</v>
      </c>
      <c r="M259" s="18">
        <v>533416</v>
      </c>
      <c r="N259" s="22"/>
      <c r="O259" s="23">
        <v>2.6190000000000002</v>
      </c>
    </row>
    <row r="260" spans="1:15" ht="15.75">
      <c r="A260" s="2"/>
      <c r="B260" s="13" t="s">
        <v>163</v>
      </c>
      <c r="C260" s="13" t="s">
        <v>527</v>
      </c>
      <c r="D260" s="18">
        <v>2233500</v>
      </c>
      <c r="E260" s="18">
        <v>2883216</v>
      </c>
      <c r="F260" s="18">
        <v>2233500</v>
      </c>
      <c r="G260" s="18">
        <f t="shared" si="10"/>
        <v>0</v>
      </c>
      <c r="H260" s="19" t="str">
        <f t="shared" si="11"/>
        <v/>
      </c>
      <c r="I260" s="20">
        <v>0.28000000000000003</v>
      </c>
      <c r="J260" s="21">
        <f t="shared" si="12"/>
        <v>0.21690362428621376</v>
      </c>
      <c r="K260" s="21"/>
      <c r="L260" s="18">
        <v>0</v>
      </c>
      <c r="M260" s="18">
        <v>0</v>
      </c>
      <c r="N260" s="22"/>
      <c r="O260" s="23">
        <v>1.3620000000000001</v>
      </c>
    </row>
    <row r="261" spans="1:15" ht="15.75">
      <c r="A261" s="2"/>
      <c r="B261" s="13" t="s">
        <v>528</v>
      </c>
      <c r="C261" s="13" t="s">
        <v>529</v>
      </c>
      <c r="D261" s="18">
        <v>4033115</v>
      </c>
      <c r="E261" s="18">
        <v>5594872</v>
      </c>
      <c r="F261" s="18">
        <v>4033115</v>
      </c>
      <c r="G261" s="18">
        <f t="shared" si="10"/>
        <v>0</v>
      </c>
      <c r="H261" s="19" t="str">
        <f t="shared" si="11"/>
        <v/>
      </c>
      <c r="I261" s="20">
        <v>0.28000000000000003</v>
      </c>
      <c r="J261" s="21">
        <f t="shared" si="12"/>
        <v>0.22281161475218064</v>
      </c>
      <c r="K261" s="21"/>
      <c r="L261" s="18">
        <v>2051645</v>
      </c>
      <c r="M261" s="18">
        <v>2051645</v>
      </c>
      <c r="N261" s="22"/>
      <c r="O261" s="23">
        <v>3.4220000000000002</v>
      </c>
    </row>
    <row r="262" spans="1:15" ht="15.75">
      <c r="A262" s="2"/>
      <c r="B262" s="13" t="s">
        <v>530</v>
      </c>
      <c r="C262" s="13" t="s">
        <v>531</v>
      </c>
      <c r="D262" s="18">
        <v>3030422</v>
      </c>
      <c r="E262" s="18">
        <v>3516245</v>
      </c>
      <c r="F262" s="18">
        <v>3030422</v>
      </c>
      <c r="G262" s="18">
        <f t="shared" si="10"/>
        <v>0</v>
      </c>
      <c r="H262" s="19" t="str">
        <f t="shared" si="11"/>
        <v/>
      </c>
      <c r="I262" s="20">
        <v>0.28000000000000003</v>
      </c>
      <c r="J262" s="21">
        <f t="shared" si="12"/>
        <v>0.24588401203523294</v>
      </c>
      <c r="K262" s="21"/>
      <c r="L262" s="18">
        <v>471048</v>
      </c>
      <c r="M262" s="18">
        <v>471048</v>
      </c>
      <c r="N262" s="22"/>
      <c r="O262" s="23">
        <v>2.04</v>
      </c>
    </row>
    <row r="263" spans="1:15" ht="15.75">
      <c r="A263" s="2"/>
      <c r="B263" s="13" t="s">
        <v>532</v>
      </c>
      <c r="C263" s="13" t="s">
        <v>533</v>
      </c>
      <c r="D263" s="18">
        <v>997000</v>
      </c>
      <c r="E263" s="18">
        <v>1470962</v>
      </c>
      <c r="F263" s="18">
        <v>997000</v>
      </c>
      <c r="G263" s="18">
        <f t="shared" si="10"/>
        <v>0</v>
      </c>
      <c r="H263" s="19" t="str">
        <f t="shared" si="11"/>
        <v/>
      </c>
      <c r="I263" s="20">
        <v>0.28000000000000003</v>
      </c>
      <c r="J263" s="21">
        <f t="shared" si="12"/>
        <v>0.20326073204213829</v>
      </c>
      <c r="K263" s="21"/>
      <c r="L263" s="18">
        <v>258392</v>
      </c>
      <c r="M263" s="18">
        <v>258392</v>
      </c>
      <c r="N263" s="22"/>
      <c r="O263" s="23">
        <v>2.222</v>
      </c>
    </row>
    <row r="264" spans="1:15" ht="15.75">
      <c r="A264" s="2"/>
      <c r="B264" s="13" t="s">
        <v>166</v>
      </c>
      <c r="C264" s="13" t="s">
        <v>534</v>
      </c>
      <c r="D264" s="18">
        <v>230730</v>
      </c>
      <c r="E264" s="18">
        <v>342045</v>
      </c>
      <c r="F264" s="18">
        <v>230730</v>
      </c>
      <c r="G264" s="18">
        <f t="shared" si="10"/>
        <v>0</v>
      </c>
      <c r="H264" s="19" t="str">
        <f t="shared" si="11"/>
        <v/>
      </c>
      <c r="I264" s="20">
        <v>0.377</v>
      </c>
      <c r="J264" s="21">
        <f t="shared" si="12"/>
        <v>0.2543092575538306</v>
      </c>
      <c r="K264" s="21"/>
      <c r="L264" s="18">
        <v>0</v>
      </c>
      <c r="M264" s="18">
        <v>0</v>
      </c>
      <c r="N264" s="22"/>
      <c r="O264" s="23">
        <v>1.284</v>
      </c>
    </row>
    <row r="265" spans="1:15" ht="15.75">
      <c r="A265" s="2"/>
      <c r="B265" s="13" t="s">
        <v>254</v>
      </c>
      <c r="C265" s="13" t="s">
        <v>535</v>
      </c>
      <c r="D265" s="18">
        <v>11458504</v>
      </c>
      <c r="E265" s="18">
        <v>15588654</v>
      </c>
      <c r="F265" s="18">
        <v>11458504</v>
      </c>
      <c r="G265" s="18">
        <f t="shared" si="10"/>
        <v>0</v>
      </c>
      <c r="H265" s="19" t="str">
        <f t="shared" si="11"/>
        <v/>
      </c>
      <c r="I265" s="20">
        <v>0.28000000000000003</v>
      </c>
      <c r="J265" s="21">
        <f t="shared" si="12"/>
        <v>0.22367629364119002</v>
      </c>
      <c r="K265" s="21"/>
      <c r="L265" s="18">
        <v>4943411</v>
      </c>
      <c r="M265" s="18">
        <v>4943411</v>
      </c>
      <c r="N265" s="22"/>
      <c r="O265" s="23">
        <v>3.0049999999999999</v>
      </c>
    </row>
    <row r="266" spans="1:15" ht="15.75">
      <c r="A266" s="2"/>
      <c r="B266" s="13" t="s">
        <v>170</v>
      </c>
      <c r="C266" s="13" t="s">
        <v>536</v>
      </c>
      <c r="D266" s="18">
        <v>2980000</v>
      </c>
      <c r="E266" s="18">
        <v>5224016</v>
      </c>
      <c r="F266" s="18">
        <v>2980000</v>
      </c>
      <c r="G266" s="18">
        <f t="shared" ref="G266:G305" si="13">D266-F266</f>
        <v>0</v>
      </c>
      <c r="H266" s="19" t="str">
        <f t="shared" si="11"/>
        <v/>
      </c>
      <c r="I266" s="20">
        <v>0.37430000000000002</v>
      </c>
      <c r="J266" s="21">
        <f t="shared" si="12"/>
        <v>0.22785078033816339</v>
      </c>
      <c r="K266" s="21"/>
      <c r="L266" s="18">
        <v>511318</v>
      </c>
      <c r="M266" s="18">
        <v>511318</v>
      </c>
      <c r="N266" s="22"/>
      <c r="O266" s="23">
        <v>2.056</v>
      </c>
    </row>
    <row r="267" spans="1:15" ht="15.75">
      <c r="A267" s="2"/>
      <c r="B267" s="13" t="s">
        <v>537</v>
      </c>
      <c r="C267" s="13" t="s">
        <v>538</v>
      </c>
      <c r="D267" s="18">
        <v>688031</v>
      </c>
      <c r="E267" s="18">
        <v>859421</v>
      </c>
      <c r="F267" s="18">
        <v>688031</v>
      </c>
      <c r="G267" s="18">
        <f t="shared" si="13"/>
        <v>0</v>
      </c>
      <c r="H267" s="19" t="str">
        <f t="shared" si="11"/>
        <v/>
      </c>
      <c r="I267" s="20">
        <v>0.28000000000000003</v>
      </c>
      <c r="J267" s="21">
        <f t="shared" si="12"/>
        <v>0.23155669243488464</v>
      </c>
      <c r="K267" s="21"/>
      <c r="L267" s="18">
        <v>131205</v>
      </c>
      <c r="M267" s="18">
        <v>131205</v>
      </c>
      <c r="N267" s="22"/>
      <c r="O267" s="23">
        <v>2.1269999999999998</v>
      </c>
    </row>
    <row r="268" spans="1:15" ht="15.75">
      <c r="A268" s="2"/>
      <c r="B268" s="13" t="s">
        <v>539</v>
      </c>
      <c r="C268" s="13" t="s">
        <v>516</v>
      </c>
      <c r="D268" s="18">
        <v>2281311</v>
      </c>
      <c r="E268" s="18">
        <v>2742811</v>
      </c>
      <c r="F268" s="18">
        <v>2281311</v>
      </c>
      <c r="G268" s="18">
        <f t="shared" si="13"/>
        <v>0</v>
      </c>
      <c r="H268" s="19" t="str">
        <f t="shared" ref="H268:H305" si="14">IF(AND(D268&gt;F268,E268&gt;F268),"*","")</f>
        <v/>
      </c>
      <c r="I268" s="20">
        <v>0.31069999999999998</v>
      </c>
      <c r="J268" s="21">
        <f t="shared" ref="J268:J304" si="15">IFERROR((F268+M268)/((E268+L268)/I268),0)</f>
        <v>0.26205364504878609</v>
      </c>
      <c r="K268" s="21"/>
      <c r="L268" s="18">
        <v>204749</v>
      </c>
      <c r="M268" s="18">
        <v>204749</v>
      </c>
      <c r="N268" s="22"/>
      <c r="O268" s="23">
        <v>1.847</v>
      </c>
    </row>
    <row r="269" spans="1:15" ht="15.75">
      <c r="A269" s="2"/>
      <c r="B269" s="13" t="s">
        <v>256</v>
      </c>
      <c r="C269" s="13" t="s">
        <v>540</v>
      </c>
      <c r="D269" s="18">
        <v>570000</v>
      </c>
      <c r="E269" s="18">
        <v>836812</v>
      </c>
      <c r="F269" s="18">
        <v>570000</v>
      </c>
      <c r="G269" s="18">
        <f t="shared" si="13"/>
        <v>0</v>
      </c>
      <c r="H269" s="19" t="str">
        <f t="shared" si="14"/>
        <v/>
      </c>
      <c r="I269" s="20">
        <v>0.28000000000000003</v>
      </c>
      <c r="J269" s="21">
        <f t="shared" si="15"/>
        <v>0.21267969686320098</v>
      </c>
      <c r="K269" s="21"/>
      <c r="L269" s="18">
        <v>272918</v>
      </c>
      <c r="M269" s="18">
        <v>272918</v>
      </c>
      <c r="N269" s="22"/>
      <c r="O269" s="23">
        <v>3.105</v>
      </c>
    </row>
    <row r="270" spans="1:15" ht="15.75">
      <c r="A270" s="2"/>
      <c r="B270" s="13" t="s">
        <v>541</v>
      </c>
      <c r="C270" s="13" t="s">
        <v>542</v>
      </c>
      <c r="D270" s="18">
        <v>650000</v>
      </c>
      <c r="E270" s="18">
        <v>1212376</v>
      </c>
      <c r="F270" s="18">
        <v>650000</v>
      </c>
      <c r="G270" s="18">
        <f t="shared" si="13"/>
        <v>0</v>
      </c>
      <c r="H270" s="19" t="str">
        <f t="shared" si="14"/>
        <v/>
      </c>
      <c r="I270" s="20">
        <v>0.28000000000000003</v>
      </c>
      <c r="J270" s="21">
        <f t="shared" si="15"/>
        <v>0.15234932277530799</v>
      </c>
      <c r="K270" s="21"/>
      <c r="L270" s="18">
        <v>21188</v>
      </c>
      <c r="M270" s="18">
        <v>21188</v>
      </c>
      <c r="N270" s="22"/>
      <c r="O270" s="23">
        <v>1.6140000000000001</v>
      </c>
    </row>
    <row r="271" spans="1:15" ht="15.75">
      <c r="A271" s="2"/>
      <c r="B271" s="13" t="s">
        <v>543</v>
      </c>
      <c r="C271" s="13" t="s">
        <v>544</v>
      </c>
      <c r="D271" s="18">
        <v>33900000</v>
      </c>
      <c r="E271" s="18">
        <v>38818492</v>
      </c>
      <c r="F271" s="18">
        <v>33900000</v>
      </c>
      <c r="G271" s="18">
        <f t="shared" si="13"/>
        <v>0</v>
      </c>
      <c r="H271" s="19" t="str">
        <f t="shared" si="14"/>
        <v/>
      </c>
      <c r="I271" s="20">
        <v>0.30349999999999999</v>
      </c>
      <c r="J271" s="21">
        <f t="shared" si="15"/>
        <v>0.2650450718178336</v>
      </c>
      <c r="K271" s="21"/>
      <c r="L271" s="18">
        <v>0</v>
      </c>
      <c r="M271" s="18">
        <v>0</v>
      </c>
      <c r="N271" s="22"/>
      <c r="O271" s="23">
        <v>1.198</v>
      </c>
    </row>
    <row r="272" spans="1:15" ht="15.75">
      <c r="A272" s="2"/>
      <c r="B272" s="13" t="s">
        <v>545</v>
      </c>
      <c r="C272" s="13" t="s">
        <v>546</v>
      </c>
      <c r="D272" s="18">
        <v>14765000</v>
      </c>
      <c r="E272" s="18">
        <v>15606252</v>
      </c>
      <c r="F272" s="18">
        <v>14765000</v>
      </c>
      <c r="G272" s="18">
        <f t="shared" si="13"/>
        <v>0</v>
      </c>
      <c r="H272" s="19" t="str">
        <f t="shared" si="14"/>
        <v/>
      </c>
      <c r="I272" s="20">
        <v>0.28000000000000003</v>
      </c>
      <c r="J272" s="21">
        <f t="shared" si="15"/>
        <v>0.26590166128371373</v>
      </c>
      <c r="K272" s="21"/>
      <c r="L272" s="18">
        <v>1101430</v>
      </c>
      <c r="M272" s="18">
        <v>1101430</v>
      </c>
      <c r="N272" s="22"/>
      <c r="O272" s="23">
        <v>1.7949999999999999</v>
      </c>
    </row>
    <row r="273" spans="1:15" ht="15.75">
      <c r="A273" s="2"/>
      <c r="B273" s="13" t="s">
        <v>547</v>
      </c>
      <c r="C273" s="13" t="s">
        <v>548</v>
      </c>
      <c r="D273" s="18">
        <v>7170000</v>
      </c>
      <c r="E273" s="18">
        <v>8320363</v>
      </c>
      <c r="F273" s="18">
        <v>7170000</v>
      </c>
      <c r="G273" s="18">
        <f t="shared" si="13"/>
        <v>0</v>
      </c>
      <c r="H273" s="19" t="str">
        <f t="shared" si="14"/>
        <v/>
      </c>
      <c r="I273" s="20">
        <v>0.3251</v>
      </c>
      <c r="J273" s="21">
        <f t="shared" si="15"/>
        <v>0.28015207990324459</v>
      </c>
      <c r="K273" s="21"/>
      <c r="L273" s="18">
        <v>0</v>
      </c>
      <c r="M273" s="18">
        <v>0</v>
      </c>
      <c r="N273" s="22"/>
      <c r="O273" s="23">
        <v>0.80300000000000005</v>
      </c>
    </row>
    <row r="274" spans="1:15" ht="15.75">
      <c r="A274" s="2"/>
      <c r="B274" s="13" t="s">
        <v>549</v>
      </c>
      <c r="C274" s="13" t="s">
        <v>550</v>
      </c>
      <c r="D274" s="18">
        <v>6050000</v>
      </c>
      <c r="E274" s="18">
        <v>8999625</v>
      </c>
      <c r="F274" s="18">
        <v>6050000</v>
      </c>
      <c r="G274" s="18">
        <f t="shared" si="13"/>
        <v>0</v>
      </c>
      <c r="H274" s="19" t="str">
        <f t="shared" si="14"/>
        <v/>
      </c>
      <c r="I274" s="20">
        <v>0.28000000000000003</v>
      </c>
      <c r="J274" s="21">
        <f t="shared" si="15"/>
        <v>0.19778943316570932</v>
      </c>
      <c r="K274" s="21"/>
      <c r="L274" s="18">
        <v>1046468</v>
      </c>
      <c r="M274" s="18">
        <v>1046468</v>
      </c>
      <c r="N274" s="22"/>
      <c r="O274" s="23">
        <v>1.968</v>
      </c>
    </row>
    <row r="275" spans="1:15" ht="15.75">
      <c r="A275" s="2"/>
      <c r="B275" s="13" t="s">
        <v>551</v>
      </c>
      <c r="C275" s="13" t="s">
        <v>552</v>
      </c>
      <c r="D275" s="18">
        <v>4200000</v>
      </c>
      <c r="E275" s="18">
        <v>4670889</v>
      </c>
      <c r="F275" s="18">
        <v>4200000</v>
      </c>
      <c r="G275" s="18">
        <f t="shared" si="13"/>
        <v>0</v>
      </c>
      <c r="H275" s="19" t="str">
        <f t="shared" si="14"/>
        <v/>
      </c>
      <c r="I275" s="20">
        <v>0.28000000000000003</v>
      </c>
      <c r="J275" s="21">
        <f t="shared" si="15"/>
        <v>0.25514906067957371</v>
      </c>
      <c r="K275" s="21"/>
      <c r="L275" s="18">
        <v>634702</v>
      </c>
      <c r="M275" s="18">
        <v>634702</v>
      </c>
      <c r="N275" s="22"/>
      <c r="O275" s="23">
        <v>2.048</v>
      </c>
    </row>
    <row r="276" spans="1:15" ht="15.75">
      <c r="A276" s="2"/>
      <c r="B276" s="13" t="s">
        <v>553</v>
      </c>
      <c r="C276" s="13" t="s">
        <v>554</v>
      </c>
      <c r="D276" s="18">
        <v>3900000</v>
      </c>
      <c r="E276" s="18">
        <v>4665125</v>
      </c>
      <c r="F276" s="18">
        <v>3900000</v>
      </c>
      <c r="G276" s="18">
        <f t="shared" si="13"/>
        <v>0</v>
      </c>
      <c r="H276" s="19" t="str">
        <f t="shared" si="14"/>
        <v/>
      </c>
      <c r="I276" s="20">
        <v>0.28000000000000003</v>
      </c>
      <c r="J276" s="21">
        <f t="shared" si="15"/>
        <v>0.24363912551277941</v>
      </c>
      <c r="K276" s="21"/>
      <c r="L276" s="18">
        <v>1226785</v>
      </c>
      <c r="M276" s="18">
        <v>1226785</v>
      </c>
      <c r="N276" s="22"/>
      <c r="O276" s="23">
        <v>2.702</v>
      </c>
    </row>
    <row r="277" spans="1:15" ht="15.75">
      <c r="A277" s="2"/>
      <c r="B277" s="13" t="s">
        <v>555</v>
      </c>
      <c r="C277" s="13" t="s">
        <v>556</v>
      </c>
      <c r="D277" s="18">
        <v>5880000</v>
      </c>
      <c r="E277" s="18">
        <v>6029304</v>
      </c>
      <c r="F277" s="18">
        <v>5880000</v>
      </c>
      <c r="G277" s="18">
        <f t="shared" si="13"/>
        <v>0</v>
      </c>
      <c r="H277" s="19" t="str">
        <f t="shared" si="14"/>
        <v/>
      </c>
      <c r="I277" s="20">
        <v>0.28000000000000003</v>
      </c>
      <c r="J277" s="21">
        <f t="shared" si="15"/>
        <v>0.27336152381690404</v>
      </c>
      <c r="K277" s="21"/>
      <c r="L277" s="18">
        <v>268093</v>
      </c>
      <c r="M277" s="18">
        <v>268093</v>
      </c>
      <c r="N277" s="22"/>
      <c r="O277" s="23">
        <v>1.7030000000000001</v>
      </c>
    </row>
    <row r="278" spans="1:15" ht="15.75">
      <c r="A278" s="2"/>
      <c r="B278" s="13" t="s">
        <v>258</v>
      </c>
      <c r="C278" s="13" t="s">
        <v>557</v>
      </c>
      <c r="D278" s="18">
        <v>548000</v>
      </c>
      <c r="E278" s="18">
        <v>734873</v>
      </c>
      <c r="F278" s="18">
        <v>548000</v>
      </c>
      <c r="G278" s="18">
        <f t="shared" si="13"/>
        <v>0</v>
      </c>
      <c r="H278" s="19" t="str">
        <f t="shared" si="14"/>
        <v/>
      </c>
      <c r="I278" s="20">
        <v>0.32750000000000001</v>
      </c>
      <c r="J278" s="21">
        <f t="shared" si="15"/>
        <v>0.24421906914528088</v>
      </c>
      <c r="K278" s="21"/>
      <c r="L278" s="18">
        <v>0</v>
      </c>
      <c r="M278" s="18">
        <v>0</v>
      </c>
      <c r="N278" s="22"/>
      <c r="O278" s="23">
        <v>1.5029999999999999</v>
      </c>
    </row>
    <row r="279" spans="1:15" ht="15.75">
      <c r="A279" s="2"/>
      <c r="B279" s="13" t="s">
        <v>173</v>
      </c>
      <c r="C279" s="13" t="s">
        <v>558</v>
      </c>
      <c r="D279" s="18">
        <v>170000</v>
      </c>
      <c r="E279" s="18">
        <v>262920</v>
      </c>
      <c r="F279" s="18">
        <v>170000</v>
      </c>
      <c r="G279" s="18">
        <f t="shared" si="13"/>
        <v>0</v>
      </c>
      <c r="H279" s="19" t="str">
        <f t="shared" si="14"/>
        <v/>
      </c>
      <c r="I279" s="20">
        <v>0.2888</v>
      </c>
      <c r="J279" s="21">
        <f t="shared" si="15"/>
        <v>0.21238274102423912</v>
      </c>
      <c r="K279" s="21"/>
      <c r="L279" s="18">
        <v>88248</v>
      </c>
      <c r="M279" s="18">
        <v>88248</v>
      </c>
      <c r="N279" s="22"/>
      <c r="O279" s="23">
        <v>3.2349999999999999</v>
      </c>
    </row>
    <row r="280" spans="1:15" ht="15.75">
      <c r="A280" s="2"/>
      <c r="B280" s="13" t="s">
        <v>559</v>
      </c>
      <c r="C280" s="13" t="s">
        <v>560</v>
      </c>
      <c r="D280" s="18">
        <v>365000</v>
      </c>
      <c r="E280" s="18">
        <v>622821</v>
      </c>
      <c r="F280" s="18">
        <v>365000</v>
      </c>
      <c r="G280" s="18">
        <f t="shared" si="13"/>
        <v>0</v>
      </c>
      <c r="H280" s="19" t="str">
        <f t="shared" si="14"/>
        <v/>
      </c>
      <c r="I280" s="20">
        <v>0.28139999999999998</v>
      </c>
      <c r="J280" s="21">
        <f t="shared" si="15"/>
        <v>0.20561758090242196</v>
      </c>
      <c r="K280" s="21"/>
      <c r="L280" s="18">
        <v>334536</v>
      </c>
      <c r="M280" s="18">
        <v>334536</v>
      </c>
      <c r="N280" s="22"/>
      <c r="O280" s="23">
        <v>5.3470000000000004</v>
      </c>
    </row>
    <row r="281" spans="1:15" ht="15.75">
      <c r="A281" s="2"/>
      <c r="B281" s="13" t="s">
        <v>561</v>
      </c>
      <c r="C281" s="13" t="s">
        <v>562</v>
      </c>
      <c r="D281" s="18">
        <v>5300000</v>
      </c>
      <c r="E281" s="18">
        <v>8723989</v>
      </c>
      <c r="F281" s="18">
        <v>5300000</v>
      </c>
      <c r="G281" s="18">
        <f t="shared" si="13"/>
        <v>0</v>
      </c>
      <c r="H281" s="19" t="str">
        <f t="shared" si="14"/>
        <v/>
      </c>
      <c r="I281" s="20">
        <v>0.31269999999999998</v>
      </c>
      <c r="J281" s="21">
        <f t="shared" si="15"/>
        <v>0.19695925984740376</v>
      </c>
      <c r="K281" s="21"/>
      <c r="L281" s="18">
        <v>526698</v>
      </c>
      <c r="M281" s="18">
        <v>526698</v>
      </c>
      <c r="N281" s="22"/>
      <c r="O281" s="23">
        <v>1.7849999999999999</v>
      </c>
    </row>
    <row r="282" spans="1:15" ht="15.75">
      <c r="A282" s="2"/>
      <c r="B282" s="13" t="s">
        <v>261</v>
      </c>
      <c r="C282" s="13" t="s">
        <v>563</v>
      </c>
      <c r="D282" s="18">
        <v>1300000</v>
      </c>
      <c r="E282" s="18">
        <v>1739941</v>
      </c>
      <c r="F282" s="18">
        <v>1300000</v>
      </c>
      <c r="G282" s="18">
        <f t="shared" si="13"/>
        <v>0</v>
      </c>
      <c r="H282" s="19" t="str">
        <f t="shared" si="14"/>
        <v/>
      </c>
      <c r="I282" s="20">
        <v>0.28000000000000003</v>
      </c>
      <c r="J282" s="21">
        <f t="shared" si="15"/>
        <v>0.21808621544966142</v>
      </c>
      <c r="K282" s="21"/>
      <c r="L282" s="18">
        <v>249656</v>
      </c>
      <c r="M282" s="18">
        <v>249656</v>
      </c>
      <c r="N282" s="22"/>
      <c r="O282" s="23">
        <v>2.08</v>
      </c>
    </row>
    <row r="283" spans="1:15" ht="15.75">
      <c r="A283" s="2"/>
      <c r="B283" s="13" t="s">
        <v>564</v>
      </c>
      <c r="C283" s="13" t="s">
        <v>565</v>
      </c>
      <c r="D283" s="18">
        <v>510000</v>
      </c>
      <c r="E283" s="18">
        <v>763331</v>
      </c>
      <c r="F283" s="18">
        <v>510000</v>
      </c>
      <c r="G283" s="18">
        <f t="shared" si="13"/>
        <v>0</v>
      </c>
      <c r="H283" s="19" t="str">
        <f t="shared" si="14"/>
        <v/>
      </c>
      <c r="I283" s="20">
        <v>0.32269999999999999</v>
      </c>
      <c r="J283" s="21">
        <f t="shared" si="15"/>
        <v>0.23719048965882977</v>
      </c>
      <c r="K283" s="21"/>
      <c r="L283" s="18">
        <v>192702</v>
      </c>
      <c r="M283" s="18">
        <v>192702</v>
      </c>
      <c r="N283" s="22"/>
      <c r="O283" s="23">
        <v>2.91</v>
      </c>
    </row>
    <row r="284" spans="1:15" ht="15.75">
      <c r="A284" s="2"/>
      <c r="B284" s="13" t="s">
        <v>566</v>
      </c>
      <c r="C284" s="13" t="s">
        <v>567</v>
      </c>
      <c r="D284" s="18">
        <v>270000</v>
      </c>
      <c r="E284" s="18">
        <v>769757</v>
      </c>
      <c r="F284" s="18">
        <v>270000</v>
      </c>
      <c r="G284" s="18">
        <f t="shared" si="13"/>
        <v>0</v>
      </c>
      <c r="H284" s="19" t="str">
        <f t="shared" si="14"/>
        <v/>
      </c>
      <c r="I284" s="20">
        <v>0.37759999999999999</v>
      </c>
      <c r="J284" s="21">
        <f t="shared" si="15"/>
        <v>0.18634674979958304</v>
      </c>
      <c r="K284" s="21"/>
      <c r="L284" s="18">
        <v>216936</v>
      </c>
      <c r="M284" s="18">
        <v>216936</v>
      </c>
      <c r="N284" s="22"/>
      <c r="O284" s="23">
        <v>3.8279999999999998</v>
      </c>
    </row>
    <row r="285" spans="1:15" ht="15.75">
      <c r="A285" s="2"/>
      <c r="B285" s="13" t="s">
        <v>176</v>
      </c>
      <c r="C285" s="13" t="s">
        <v>568</v>
      </c>
      <c r="D285" s="18">
        <v>110000</v>
      </c>
      <c r="E285" s="18">
        <v>248728</v>
      </c>
      <c r="F285" s="18">
        <v>110000</v>
      </c>
      <c r="G285" s="18">
        <f t="shared" si="13"/>
        <v>0</v>
      </c>
      <c r="H285" s="19" t="str">
        <f t="shared" si="14"/>
        <v/>
      </c>
      <c r="I285" s="20">
        <v>0.36420000000000002</v>
      </c>
      <c r="J285" s="21">
        <f t="shared" si="15"/>
        <v>0.18527473431097924</v>
      </c>
      <c r="K285" s="21"/>
      <c r="L285" s="18">
        <v>33651</v>
      </c>
      <c r="M285" s="18">
        <v>33651</v>
      </c>
      <c r="N285" s="22"/>
      <c r="O285" s="23">
        <v>2.258</v>
      </c>
    </row>
    <row r="286" spans="1:15" ht="15.75">
      <c r="A286" s="2"/>
      <c r="B286" s="13" t="s">
        <v>569</v>
      </c>
      <c r="C286" s="13" t="s">
        <v>570</v>
      </c>
      <c r="D286" s="18">
        <v>532165</v>
      </c>
      <c r="E286" s="18">
        <v>735204</v>
      </c>
      <c r="F286" s="18">
        <v>532165</v>
      </c>
      <c r="G286" s="18">
        <f t="shared" si="13"/>
        <v>0</v>
      </c>
      <c r="H286" s="19" t="str">
        <f t="shared" si="14"/>
        <v/>
      </c>
      <c r="I286" s="20">
        <v>0.3135</v>
      </c>
      <c r="J286" s="21">
        <f t="shared" si="15"/>
        <v>0.24029639977919107</v>
      </c>
      <c r="K286" s="21"/>
      <c r="L286" s="18">
        <v>134326</v>
      </c>
      <c r="M286" s="18">
        <v>134326</v>
      </c>
      <c r="N286" s="22"/>
      <c r="O286" s="23">
        <v>2.3820000000000001</v>
      </c>
    </row>
    <row r="287" spans="1:15" ht="15.75">
      <c r="A287" s="2"/>
      <c r="B287" s="13" t="s">
        <v>571</v>
      </c>
      <c r="C287" s="13" t="s">
        <v>572</v>
      </c>
      <c r="D287" s="18">
        <v>330000</v>
      </c>
      <c r="E287" s="18">
        <v>540434</v>
      </c>
      <c r="F287" s="18">
        <v>330000</v>
      </c>
      <c r="G287" s="18">
        <f t="shared" si="13"/>
        <v>0</v>
      </c>
      <c r="H287" s="19" t="str">
        <f t="shared" si="14"/>
        <v/>
      </c>
      <c r="I287" s="20">
        <v>0.28000000000000003</v>
      </c>
      <c r="J287" s="21">
        <f t="shared" si="15"/>
        <v>0.19353381075369808</v>
      </c>
      <c r="K287" s="21"/>
      <c r="L287" s="18">
        <v>141006</v>
      </c>
      <c r="M287" s="18">
        <v>141006</v>
      </c>
      <c r="N287" s="22"/>
      <c r="O287" s="23">
        <v>2.6579999999999999</v>
      </c>
    </row>
    <row r="288" spans="1:15" ht="15.75">
      <c r="A288" s="2"/>
      <c r="B288" s="13" t="s">
        <v>573</v>
      </c>
      <c r="C288" s="13" t="s">
        <v>574</v>
      </c>
      <c r="D288" s="18">
        <v>595000</v>
      </c>
      <c r="E288" s="18">
        <v>779309</v>
      </c>
      <c r="F288" s="18">
        <v>595000</v>
      </c>
      <c r="G288" s="18">
        <f t="shared" si="13"/>
        <v>0</v>
      </c>
      <c r="H288" s="19" t="str">
        <f t="shared" si="14"/>
        <v/>
      </c>
      <c r="I288" s="20">
        <v>0.28000000000000003</v>
      </c>
      <c r="J288" s="21">
        <f t="shared" si="15"/>
        <v>0.22554269451517492</v>
      </c>
      <c r="K288" s="21"/>
      <c r="L288" s="18">
        <v>168342</v>
      </c>
      <c r="M288" s="18">
        <v>168342</v>
      </c>
      <c r="N288" s="22"/>
      <c r="O288" s="23">
        <v>2.4279999999999999</v>
      </c>
    </row>
    <row r="289" spans="1:15" ht="15.75">
      <c r="A289" s="2"/>
      <c r="B289" s="13" t="s">
        <v>263</v>
      </c>
      <c r="C289" s="13" t="s">
        <v>575</v>
      </c>
      <c r="D289" s="18">
        <v>480000</v>
      </c>
      <c r="E289" s="18">
        <v>793595</v>
      </c>
      <c r="F289" s="18">
        <v>480000</v>
      </c>
      <c r="G289" s="18">
        <f t="shared" si="13"/>
        <v>0</v>
      </c>
      <c r="H289" s="19" t="str">
        <f t="shared" si="14"/>
        <v/>
      </c>
      <c r="I289" s="20">
        <v>0.28000000000000003</v>
      </c>
      <c r="J289" s="21">
        <f t="shared" si="15"/>
        <v>0.17385736614401193</v>
      </c>
      <c r="K289" s="21"/>
      <c r="L289" s="18">
        <v>33656</v>
      </c>
      <c r="M289" s="18">
        <v>33656</v>
      </c>
      <c r="N289" s="22"/>
      <c r="O289" s="23">
        <v>1.696</v>
      </c>
    </row>
    <row r="290" spans="1:15" ht="15.75">
      <c r="A290" s="2"/>
      <c r="B290" s="13" t="s">
        <v>266</v>
      </c>
      <c r="C290" s="13" t="s">
        <v>576</v>
      </c>
      <c r="D290" s="18">
        <v>676000</v>
      </c>
      <c r="E290" s="18">
        <v>686320</v>
      </c>
      <c r="F290" s="18">
        <v>676000</v>
      </c>
      <c r="G290" s="18">
        <f t="shared" si="13"/>
        <v>0</v>
      </c>
      <c r="H290" s="19" t="str">
        <f t="shared" si="14"/>
        <v/>
      </c>
      <c r="I290" s="20">
        <v>0.28000000000000003</v>
      </c>
      <c r="J290" s="21">
        <f t="shared" si="15"/>
        <v>0.27607375300623671</v>
      </c>
      <c r="K290" s="21"/>
      <c r="L290" s="18">
        <v>49650</v>
      </c>
      <c r="M290" s="18">
        <v>49650</v>
      </c>
      <c r="N290" s="22"/>
      <c r="O290" s="23">
        <v>1.8009999999999999</v>
      </c>
    </row>
    <row r="291" spans="1:15" ht="15.75">
      <c r="A291" s="2"/>
      <c r="B291" s="13" t="s">
        <v>180</v>
      </c>
      <c r="C291" s="13" t="s">
        <v>577</v>
      </c>
      <c r="D291" s="18">
        <v>922500</v>
      </c>
      <c r="E291" s="18">
        <v>2211625</v>
      </c>
      <c r="F291" s="18">
        <v>922500</v>
      </c>
      <c r="G291" s="18">
        <f t="shared" si="13"/>
        <v>0</v>
      </c>
      <c r="H291" s="19" t="str">
        <f t="shared" si="14"/>
        <v/>
      </c>
      <c r="I291" s="20">
        <v>0.28000000000000003</v>
      </c>
      <c r="J291" s="21">
        <f t="shared" si="15"/>
        <v>0.15200726493650452</v>
      </c>
      <c r="K291" s="21"/>
      <c r="L291" s="18">
        <v>608496</v>
      </c>
      <c r="M291" s="18">
        <v>608496</v>
      </c>
      <c r="N291" s="22"/>
      <c r="O291" s="23">
        <v>2.7749999999999999</v>
      </c>
    </row>
    <row r="292" spans="1:15" ht="15.75">
      <c r="A292" s="2"/>
      <c r="B292" s="13" t="s">
        <v>578</v>
      </c>
      <c r="C292" s="13" t="s">
        <v>579</v>
      </c>
      <c r="D292" s="18">
        <v>3017000</v>
      </c>
      <c r="E292" s="18">
        <v>3655711</v>
      </c>
      <c r="F292" s="18">
        <v>3017000</v>
      </c>
      <c r="G292" s="18">
        <f t="shared" si="13"/>
        <v>0</v>
      </c>
      <c r="H292" s="19" t="str">
        <f t="shared" si="14"/>
        <v/>
      </c>
      <c r="I292" s="20">
        <v>0.28000000000000003</v>
      </c>
      <c r="J292" s="21">
        <f t="shared" si="15"/>
        <v>0.23896233184371005</v>
      </c>
      <c r="K292" s="21"/>
      <c r="L292" s="18">
        <v>702214</v>
      </c>
      <c r="M292" s="18">
        <v>702214</v>
      </c>
      <c r="N292" s="22"/>
      <c r="O292" s="23">
        <v>2.3149999999999999</v>
      </c>
    </row>
    <row r="293" spans="1:15" ht="15.75">
      <c r="A293" s="2"/>
      <c r="B293" s="13" t="s">
        <v>269</v>
      </c>
      <c r="C293" s="13" t="s">
        <v>580</v>
      </c>
      <c r="D293" s="18">
        <v>14200000</v>
      </c>
      <c r="E293" s="18">
        <v>36687942</v>
      </c>
      <c r="F293" s="18">
        <v>14200000</v>
      </c>
      <c r="G293" s="18">
        <f t="shared" si="13"/>
        <v>0</v>
      </c>
      <c r="H293" s="19" t="str">
        <f t="shared" si="14"/>
        <v/>
      </c>
      <c r="I293" s="20">
        <v>0.28000000000000003</v>
      </c>
      <c r="J293" s="21">
        <f t="shared" si="15"/>
        <v>0.16845077353124677</v>
      </c>
      <c r="K293" s="21"/>
      <c r="L293" s="18">
        <v>19759099</v>
      </c>
      <c r="M293" s="18">
        <v>19759099</v>
      </c>
      <c r="N293" s="22"/>
      <c r="O293" s="23">
        <v>5.38</v>
      </c>
    </row>
    <row r="294" spans="1:15" ht="15.75">
      <c r="A294" s="2"/>
      <c r="B294" s="13" t="s">
        <v>272</v>
      </c>
      <c r="C294" s="13" t="s">
        <v>501</v>
      </c>
      <c r="D294" s="18">
        <v>4749353</v>
      </c>
      <c r="E294" s="18">
        <v>7875331</v>
      </c>
      <c r="F294" s="18">
        <v>4749353</v>
      </c>
      <c r="G294" s="18">
        <f t="shared" si="13"/>
        <v>0</v>
      </c>
      <c r="H294" s="19" t="str">
        <f t="shared" si="14"/>
        <v/>
      </c>
      <c r="I294" s="20">
        <v>0.28000000000000003</v>
      </c>
      <c r="J294" s="21">
        <f t="shared" si="15"/>
        <v>0.19727915222064341</v>
      </c>
      <c r="K294" s="21"/>
      <c r="L294" s="18">
        <v>2705724</v>
      </c>
      <c r="M294" s="18">
        <v>2705724</v>
      </c>
      <c r="N294" s="22"/>
      <c r="O294" s="23">
        <v>3.2450000000000001</v>
      </c>
    </row>
    <row r="295" spans="1:15" ht="15.75">
      <c r="A295" s="2"/>
      <c r="B295" s="13" t="s">
        <v>581</v>
      </c>
      <c r="C295" s="13" t="s">
        <v>582</v>
      </c>
      <c r="D295" s="18">
        <v>5618369</v>
      </c>
      <c r="E295" s="18">
        <v>8376122</v>
      </c>
      <c r="F295" s="18">
        <v>5618369</v>
      </c>
      <c r="G295" s="18">
        <f t="shared" si="13"/>
        <v>0</v>
      </c>
      <c r="H295" s="19" t="str">
        <f t="shared" si="14"/>
        <v/>
      </c>
      <c r="I295" s="20">
        <v>0.28000000000000003</v>
      </c>
      <c r="J295" s="21">
        <f t="shared" si="15"/>
        <v>0.21287133996108271</v>
      </c>
      <c r="K295" s="21"/>
      <c r="L295" s="18">
        <v>3126727</v>
      </c>
      <c r="M295" s="18">
        <v>3126727</v>
      </c>
      <c r="N295" s="22"/>
      <c r="O295" s="23">
        <v>3.4140000000000001</v>
      </c>
    </row>
    <row r="296" spans="1:15" ht="15.75">
      <c r="A296" s="2"/>
      <c r="B296" s="13" t="s">
        <v>583</v>
      </c>
      <c r="C296" s="13" t="s">
        <v>584</v>
      </c>
      <c r="D296" s="18">
        <v>315000</v>
      </c>
      <c r="E296" s="18">
        <v>1996169</v>
      </c>
      <c r="F296" s="18">
        <v>315000</v>
      </c>
      <c r="G296" s="18">
        <f t="shared" si="13"/>
        <v>0</v>
      </c>
      <c r="H296" s="19" t="str">
        <f t="shared" si="14"/>
        <v/>
      </c>
      <c r="I296" s="20">
        <v>0.28000000000000003</v>
      </c>
      <c r="J296" s="21">
        <f t="shared" si="15"/>
        <v>0.13696024146682884</v>
      </c>
      <c r="K296" s="21"/>
      <c r="L296" s="18">
        <v>1314265</v>
      </c>
      <c r="M296" s="18">
        <v>1304278</v>
      </c>
      <c r="N296" s="22"/>
      <c r="O296" s="23">
        <v>8.0090000000000003</v>
      </c>
    </row>
    <row r="297" spans="1:15" ht="15.75">
      <c r="A297" s="2"/>
      <c r="B297" s="13" t="s">
        <v>585</v>
      </c>
      <c r="C297" s="13" t="s">
        <v>586</v>
      </c>
      <c r="D297" s="18">
        <v>1550000</v>
      </c>
      <c r="E297" s="18">
        <v>7909658</v>
      </c>
      <c r="F297" s="18">
        <v>1550000</v>
      </c>
      <c r="G297" s="18">
        <f t="shared" si="13"/>
        <v>0</v>
      </c>
      <c r="H297" s="19" t="str">
        <f t="shared" si="14"/>
        <v/>
      </c>
      <c r="I297" s="20">
        <v>0.28000000000000003</v>
      </c>
      <c r="J297" s="21">
        <f t="shared" si="15"/>
        <v>0.14235480097071057</v>
      </c>
      <c r="K297" s="21"/>
      <c r="L297" s="18">
        <v>5027257</v>
      </c>
      <c r="M297" s="18">
        <v>5027257</v>
      </c>
      <c r="N297" s="22"/>
      <c r="O297" s="23">
        <v>7.3719999999999999</v>
      </c>
    </row>
    <row r="298" spans="1:15" ht="15.75">
      <c r="A298" s="2"/>
      <c r="B298" s="13" t="s">
        <v>587</v>
      </c>
      <c r="C298" s="13" t="s">
        <v>588</v>
      </c>
      <c r="D298" s="18">
        <v>2582904</v>
      </c>
      <c r="E298" s="18">
        <v>14932916</v>
      </c>
      <c r="F298" s="18">
        <v>2582904</v>
      </c>
      <c r="G298" s="18">
        <f t="shared" si="13"/>
        <v>0</v>
      </c>
      <c r="H298" s="19" t="str">
        <f t="shared" si="14"/>
        <v/>
      </c>
      <c r="I298" s="20">
        <v>0.28000000000000003</v>
      </c>
      <c r="J298" s="21">
        <f t="shared" si="15"/>
        <v>0.14140079332537653</v>
      </c>
      <c r="K298" s="21"/>
      <c r="L298" s="18">
        <v>10016746</v>
      </c>
      <c r="M298" s="18">
        <v>10016746</v>
      </c>
      <c r="N298" s="22"/>
      <c r="O298" s="23">
        <v>8.3870000000000005</v>
      </c>
    </row>
    <row r="299" spans="1:15" ht="15.75">
      <c r="A299" s="2"/>
      <c r="B299" s="13" t="s">
        <v>589</v>
      </c>
      <c r="C299" s="13" t="s">
        <v>590</v>
      </c>
      <c r="D299" s="18">
        <v>1282000</v>
      </c>
      <c r="E299" s="18">
        <v>8672908</v>
      </c>
      <c r="F299" s="18">
        <v>1282000</v>
      </c>
      <c r="G299" s="18">
        <f t="shared" si="13"/>
        <v>0</v>
      </c>
      <c r="H299" s="19" t="str">
        <f t="shared" si="14"/>
        <v/>
      </c>
      <c r="I299" s="20">
        <v>0.28000000000000003</v>
      </c>
      <c r="J299" s="21">
        <f t="shared" si="15"/>
        <v>0.14255162298607441</v>
      </c>
      <c r="K299" s="21"/>
      <c r="L299" s="18">
        <v>6383321</v>
      </c>
      <c r="M299" s="18">
        <v>6383321</v>
      </c>
      <c r="N299" s="22"/>
      <c r="O299" s="23">
        <v>11.055</v>
      </c>
    </row>
    <row r="300" spans="1:15" ht="15.75">
      <c r="A300" s="2"/>
      <c r="B300" s="13" t="s">
        <v>591</v>
      </c>
      <c r="C300" s="13" t="s">
        <v>592</v>
      </c>
      <c r="D300" s="18">
        <v>1400000</v>
      </c>
      <c r="E300" s="18">
        <v>2957431</v>
      </c>
      <c r="F300" s="18">
        <v>1400000</v>
      </c>
      <c r="G300" s="18">
        <f t="shared" si="13"/>
        <v>0</v>
      </c>
      <c r="H300" s="19" t="str">
        <f t="shared" si="14"/>
        <v/>
      </c>
      <c r="I300" s="20">
        <v>0.28000000000000003</v>
      </c>
      <c r="J300" s="21">
        <f t="shared" si="15"/>
        <v>0.1758483966964256</v>
      </c>
      <c r="K300" s="21"/>
      <c r="L300" s="18">
        <v>1229549</v>
      </c>
      <c r="M300" s="18">
        <v>1229549</v>
      </c>
      <c r="N300" s="22"/>
      <c r="O300" s="23">
        <v>3.8519999999999999</v>
      </c>
    </row>
    <row r="301" spans="1:15" ht="15.75">
      <c r="A301" s="2"/>
      <c r="B301" s="13" t="s">
        <v>593</v>
      </c>
      <c r="C301" s="13" t="s">
        <v>594</v>
      </c>
      <c r="D301" s="18">
        <v>626000</v>
      </c>
      <c r="E301" s="18">
        <v>3343404</v>
      </c>
      <c r="F301" s="18">
        <v>626000</v>
      </c>
      <c r="G301" s="18">
        <f t="shared" si="13"/>
        <v>0</v>
      </c>
      <c r="H301" s="19" t="str">
        <f t="shared" si="14"/>
        <v/>
      </c>
      <c r="I301" s="20">
        <v>0.28000000000000003</v>
      </c>
      <c r="J301" s="21">
        <f t="shared" si="15"/>
        <v>0.14342088120607446</v>
      </c>
      <c r="K301" s="21"/>
      <c r="L301" s="18">
        <v>2227529</v>
      </c>
      <c r="M301" s="18">
        <v>2227529</v>
      </c>
      <c r="N301" s="22"/>
      <c r="O301" s="23">
        <v>8.2100000000000009</v>
      </c>
    </row>
    <row r="302" spans="1:15" ht="15.75">
      <c r="A302" s="2"/>
      <c r="B302" s="13" t="s">
        <v>595</v>
      </c>
      <c r="C302" s="13" t="s">
        <v>596</v>
      </c>
      <c r="D302" s="18">
        <v>775000</v>
      </c>
      <c r="E302" s="18">
        <v>2928907</v>
      </c>
      <c r="F302" s="18">
        <v>775000</v>
      </c>
      <c r="G302" s="18">
        <f t="shared" si="13"/>
        <v>0</v>
      </c>
      <c r="H302" s="19" t="str">
        <f t="shared" si="14"/>
        <v/>
      </c>
      <c r="I302" s="20">
        <v>0.28000000000000003</v>
      </c>
      <c r="J302" s="21">
        <f t="shared" si="15"/>
        <v>0.14156752306217268</v>
      </c>
      <c r="K302" s="21"/>
      <c r="L302" s="18">
        <v>1427686</v>
      </c>
      <c r="M302" s="18">
        <v>1427686</v>
      </c>
      <c r="N302" s="22"/>
      <c r="O302" s="23">
        <v>4.649</v>
      </c>
    </row>
    <row r="303" spans="1:15" ht="15.75">
      <c r="A303" s="2"/>
      <c r="B303" s="13" t="s">
        <v>597</v>
      </c>
      <c r="C303" s="13" t="s">
        <v>598</v>
      </c>
      <c r="D303" s="18">
        <v>1100000</v>
      </c>
      <c r="E303" s="18">
        <v>7384692</v>
      </c>
      <c r="F303" s="18">
        <v>1100000</v>
      </c>
      <c r="G303" s="18">
        <f t="shared" si="13"/>
        <v>0</v>
      </c>
      <c r="H303" s="19" t="str">
        <f t="shared" si="14"/>
        <v/>
      </c>
      <c r="I303" s="20">
        <v>0.28000000000000003</v>
      </c>
      <c r="J303" s="21">
        <f t="shared" si="15"/>
        <v>0.13780259820324159</v>
      </c>
      <c r="K303" s="21"/>
      <c r="L303" s="18">
        <v>5014415</v>
      </c>
      <c r="M303" s="18">
        <v>5002247</v>
      </c>
      <c r="N303" s="22"/>
      <c r="O303" s="23">
        <v>8.6430000000000007</v>
      </c>
    </row>
    <row r="304" spans="1:15" ht="15.75">
      <c r="A304" s="2"/>
      <c r="B304" s="13" t="s">
        <v>599</v>
      </c>
      <c r="C304" s="13" t="s">
        <v>504</v>
      </c>
      <c r="D304" s="18">
        <v>6900000</v>
      </c>
      <c r="E304" s="18">
        <v>12608772</v>
      </c>
      <c r="F304" s="18">
        <v>6900000</v>
      </c>
      <c r="G304" s="18">
        <f t="shared" si="13"/>
        <v>0</v>
      </c>
      <c r="H304" s="19" t="str">
        <f t="shared" si="14"/>
        <v/>
      </c>
      <c r="I304" s="20">
        <v>0.28000000000000003</v>
      </c>
      <c r="J304" s="21">
        <f t="shared" si="15"/>
        <v>0.18171706502936397</v>
      </c>
      <c r="K304" s="21"/>
      <c r="L304" s="18">
        <v>3655050</v>
      </c>
      <c r="M304" s="18">
        <v>3655050</v>
      </c>
      <c r="N304" s="22"/>
      <c r="O304" s="23">
        <v>2.83</v>
      </c>
    </row>
    <row r="305" spans="1:15" ht="15.75">
      <c r="A305" s="2"/>
      <c r="B305" s="13" t="s">
        <v>600</v>
      </c>
      <c r="C305" s="13" t="s">
        <v>601</v>
      </c>
      <c r="D305" s="18">
        <v>162000</v>
      </c>
      <c r="E305" s="18">
        <v>2057328</v>
      </c>
      <c r="F305" s="18">
        <v>162000</v>
      </c>
      <c r="G305" s="18">
        <f t="shared" si="13"/>
        <v>0</v>
      </c>
      <c r="H305" s="19" t="str">
        <f t="shared" si="14"/>
        <v/>
      </c>
      <c r="I305" s="20">
        <v>0.28000000000000003</v>
      </c>
      <c r="J305" s="21">
        <f>IFERROR((F305+M305)/((E305+L305)/I305),0)</f>
        <v>8.0910219916192572E-2</v>
      </c>
      <c r="K305" s="21"/>
      <c r="L305" s="18">
        <v>1455010</v>
      </c>
      <c r="M305" s="18">
        <v>852943</v>
      </c>
      <c r="N305" s="22"/>
      <c r="O305" s="23">
        <v>9.7609999999999992</v>
      </c>
    </row>
    <row r="306" spans="1:15">
      <c r="A306" s="2"/>
      <c r="N306" s="4"/>
      <c r="O306" s="3"/>
    </row>
    <row r="307" spans="1:15" ht="15.75">
      <c r="A307" s="2"/>
      <c r="B307" s="11" t="s">
        <v>602</v>
      </c>
      <c r="C307" s="13"/>
      <c r="D307" s="24">
        <f>SUM(D11:D305)</f>
        <v>2606634102</v>
      </c>
      <c r="E307" s="24">
        <f>SUM(E11:E305)</f>
        <v>3199148943</v>
      </c>
      <c r="F307" s="24">
        <f>SUM(F11:F305)</f>
        <v>2582216527</v>
      </c>
      <c r="G307" s="24">
        <f>SUM(G11:G305)</f>
        <v>24417575</v>
      </c>
      <c r="H307" s="24"/>
      <c r="I307" s="15">
        <f>I9</f>
        <v>0.29330000000000001</v>
      </c>
      <c r="J307" s="15">
        <f>J9</f>
        <v>0.2440126144253898</v>
      </c>
      <c r="K307" s="15"/>
      <c r="L307" s="24">
        <f>SUM(L11:L305)</f>
        <v>484788475</v>
      </c>
      <c r="M307" s="24">
        <f>SUM(M11:M305)</f>
        <v>482656302</v>
      </c>
      <c r="N307" s="24"/>
      <c r="O307" s="25">
        <f>O9</f>
        <v>1.5580000000000001</v>
      </c>
    </row>
    <row r="308" spans="1:15">
      <c r="A308" s="2"/>
    </row>
    <row r="309" spans="1:15" ht="15">
      <c r="A309" s="2"/>
      <c r="C309" s="10" t="s">
        <v>603</v>
      </c>
    </row>
    <row r="310" spans="1:15">
      <c r="A310" s="2"/>
    </row>
    <row r="311" spans="1:15">
      <c r="A311" s="2"/>
      <c r="G311" s="5"/>
    </row>
    <row r="312" spans="1:15">
      <c r="A312" s="2"/>
      <c r="D312" s="9"/>
      <c r="E312" s="9"/>
      <c r="F312" s="9"/>
      <c r="G312" s="6"/>
    </row>
    <row r="313" spans="1:15">
      <c r="A313" s="2"/>
    </row>
    <row r="314" spans="1:15">
      <c r="A314" s="2"/>
      <c r="F314" s="27"/>
    </row>
    <row r="315" spans="1:15">
      <c r="A315" s="2"/>
    </row>
    <row r="316" spans="1:15">
      <c r="A316" s="2"/>
    </row>
    <row r="317" spans="1:15">
      <c r="A317" s="2"/>
    </row>
    <row r="318" spans="1:15">
      <c r="A318" s="2"/>
    </row>
    <row r="319" spans="1:15">
      <c r="A319" s="2"/>
    </row>
    <row r="320" spans="1:15">
      <c r="A320" s="2"/>
    </row>
  </sheetData>
  <mergeCells count="3">
    <mergeCell ref="L5:M5"/>
    <mergeCell ref="C3:O3"/>
    <mergeCell ref="D5:G5"/>
  </mergeCells>
  <phoneticPr fontId="0" type="noConversion"/>
  <pageMargins left="0.8" right="0.75" top="0.75" bottom="0.65" header="0.45" footer="0.45"/>
  <pageSetup scale="80" firstPageNumber="48" fitToHeight="0" orientation="landscape" useFirstPageNumber="1" r:id="rId1"/>
  <headerFooter scaleWithDoc="0" alignWithMargins="0">
    <oddHeader>&amp;L&amp;"-,Regular"&amp;11State of Washington&amp;C&amp;"-,Regular"&amp;11Superintendent of Public Instruction&amp;R&amp;"-,Regular"&amp;11Report 2030</oddHeader>
    <oddFooter>&amp;R&amp;"Calibri Light,Regular"&amp;12&amp;K03+000p.&amp;P&amp;16&amp;K000000│</oddFooter>
  </headerFooter>
  <rowBreaks count="5" manualBreakCount="5">
    <brk id="47" max="14" man="1"/>
    <brk id="86" max="14" man="1"/>
    <brk id="114" max="14" man="1"/>
    <brk id="231" max="14" man="1"/>
    <brk id="2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A!Print_Titles_MI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Levy 2030 Report 2018 Levy Authority, Rollbacks and Local Effort Assistance</dc:title>
  <dc:creator>Melissa Jarmon</dc:creator>
  <cp:keywords>2018 Levy;2018 Levy Authority, Rollbakcs and Local Efford Assistance</cp:keywords>
  <cp:lastModifiedBy>Melissa Jarmon</cp:lastModifiedBy>
  <cp:lastPrinted>2016-10-05T22:01:14Z</cp:lastPrinted>
  <dcterms:created xsi:type="dcterms:W3CDTF">2002-06-05T16:34:07Z</dcterms:created>
  <dcterms:modified xsi:type="dcterms:W3CDTF">2018-07-26T17:41:34Z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994370825</vt:i4>
  </property>
  <property fmtid="{D5CDD505-2E9C-101B-9397-08002B2CF9AE}" pid="3" name="_EmailSubject">
    <vt:lpwstr>Property Tax Levies - 2003 Collections</vt:lpwstr>
  </property>
  <property fmtid="{D5CDD505-2E9C-101B-9397-08002B2CF9AE}" pid="4" name="_AuthorEmail">
    <vt:lpwstr>SShish@ospi.wednet.edu</vt:lpwstr>
  </property>
  <property fmtid="{D5CDD505-2E9C-101B-9397-08002B2CF9AE}" pid="5" name="_AuthorEmailDisplayName">
    <vt:lpwstr>Steve Shish</vt:lpwstr>
  </property>
  <property fmtid="{D5CDD505-2E9C-101B-9397-08002B2CF9AE}" pid="6" name="_PreviousAdHocReviewCycleID">
    <vt:i4>1863385170</vt:i4>
  </property>
  <property fmtid="{D5CDD505-2E9C-101B-9397-08002B2CF9AE}" pid="7" name="_ReviewingToolsShownOnce">
    <vt:lpwstr/>
  </property>
</Properties>
</file>