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4000" windowHeight="14100"/>
  </bookViews>
  <sheets>
    <sheet name="Res_Unres FB by enroll 1516" sheetId="1" r:id="rId1"/>
  </sheets>
  <externalReferences>
    <externalReference r:id="rId2"/>
  </externalReferences>
  <definedNames>
    <definedName name="_xlnm.Print_Area" localSheetId="0">'Res_Unres FB by enroll 1516'!$B$1:$O$340</definedName>
    <definedName name="_xlnm.Print_Titles" localSheetId="0">'Res_Unres FB by enroll 1516'!$1:$5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0" i="1" l="1"/>
  <c r="O339" i="1"/>
  <c r="L339" i="1"/>
  <c r="K339" i="1"/>
  <c r="J339" i="1"/>
  <c r="G339" i="1"/>
  <c r="D339" i="1"/>
  <c r="C339" i="1"/>
  <c r="B339" i="1"/>
  <c r="O338" i="1"/>
  <c r="L338" i="1"/>
  <c r="K338" i="1"/>
  <c r="J338" i="1"/>
  <c r="G338" i="1"/>
  <c r="D338" i="1"/>
  <c r="C338" i="1"/>
  <c r="B338" i="1"/>
  <c r="O337" i="1"/>
  <c r="L337" i="1"/>
  <c r="K337" i="1"/>
  <c r="J337" i="1"/>
  <c r="G337" i="1"/>
  <c r="D337" i="1"/>
  <c r="C337" i="1"/>
  <c r="B337" i="1"/>
  <c r="O336" i="1"/>
  <c r="L336" i="1"/>
  <c r="K336" i="1"/>
  <c r="J336" i="1"/>
  <c r="G336" i="1"/>
  <c r="D336" i="1"/>
  <c r="C336" i="1"/>
  <c r="B336" i="1"/>
  <c r="O335" i="1"/>
  <c r="L335" i="1"/>
  <c r="K335" i="1"/>
  <c r="J335" i="1"/>
  <c r="G335" i="1"/>
  <c r="I335" i="1" s="1"/>
  <c r="D335" i="1"/>
  <c r="F335" i="1" s="1"/>
  <c r="C335" i="1"/>
  <c r="B335" i="1"/>
  <c r="O334" i="1"/>
  <c r="L334" i="1"/>
  <c r="K334" i="1"/>
  <c r="J334" i="1"/>
  <c r="G334" i="1"/>
  <c r="H334" i="1" s="1"/>
  <c r="D334" i="1"/>
  <c r="C334" i="1"/>
  <c r="B334" i="1"/>
  <c r="O333" i="1"/>
  <c r="L333" i="1"/>
  <c r="K333" i="1"/>
  <c r="J333" i="1"/>
  <c r="G333" i="1"/>
  <c r="D333" i="1"/>
  <c r="C333" i="1"/>
  <c r="B333" i="1"/>
  <c r="O332" i="1"/>
  <c r="L332" i="1"/>
  <c r="M332" i="1" s="1"/>
  <c r="K332" i="1"/>
  <c r="J332" i="1"/>
  <c r="G332" i="1"/>
  <c r="H332" i="1" s="1"/>
  <c r="D332" i="1"/>
  <c r="C332" i="1"/>
  <c r="B332" i="1"/>
  <c r="O331" i="1"/>
  <c r="L331" i="1"/>
  <c r="K331" i="1"/>
  <c r="J331" i="1"/>
  <c r="G331" i="1"/>
  <c r="H331" i="1" s="1"/>
  <c r="D331" i="1"/>
  <c r="C331" i="1"/>
  <c r="F331" i="1" s="1"/>
  <c r="B331" i="1"/>
  <c r="O330" i="1"/>
  <c r="L330" i="1"/>
  <c r="K330" i="1"/>
  <c r="J330" i="1"/>
  <c r="H330" i="1"/>
  <c r="G330" i="1"/>
  <c r="I330" i="1" s="1"/>
  <c r="D330" i="1"/>
  <c r="F330" i="1" s="1"/>
  <c r="C330" i="1"/>
  <c r="B330" i="1"/>
  <c r="O329" i="1"/>
  <c r="L329" i="1"/>
  <c r="K329" i="1"/>
  <c r="J329" i="1"/>
  <c r="G329" i="1"/>
  <c r="D329" i="1"/>
  <c r="E329" i="1" s="1"/>
  <c r="C329" i="1"/>
  <c r="B329" i="1"/>
  <c r="O328" i="1"/>
  <c r="L328" i="1"/>
  <c r="K328" i="1"/>
  <c r="J328" i="1"/>
  <c r="G328" i="1"/>
  <c r="H328" i="1" s="1"/>
  <c r="D328" i="1"/>
  <c r="C328" i="1"/>
  <c r="B328" i="1"/>
  <c r="O327" i="1"/>
  <c r="L327" i="1"/>
  <c r="K327" i="1"/>
  <c r="J327" i="1"/>
  <c r="G327" i="1"/>
  <c r="D327" i="1"/>
  <c r="E327" i="1" s="1"/>
  <c r="C327" i="1"/>
  <c r="B327" i="1"/>
  <c r="O326" i="1"/>
  <c r="L326" i="1"/>
  <c r="K326" i="1"/>
  <c r="J326" i="1"/>
  <c r="G326" i="1"/>
  <c r="D326" i="1"/>
  <c r="F326" i="1" s="1"/>
  <c r="C326" i="1"/>
  <c r="B326" i="1"/>
  <c r="O325" i="1"/>
  <c r="L325" i="1"/>
  <c r="K325" i="1"/>
  <c r="J325" i="1"/>
  <c r="G325" i="1"/>
  <c r="I325" i="1" s="1"/>
  <c r="D325" i="1"/>
  <c r="C325" i="1"/>
  <c r="B325" i="1"/>
  <c r="O324" i="1"/>
  <c r="L324" i="1"/>
  <c r="K324" i="1"/>
  <c r="J324" i="1"/>
  <c r="G324" i="1"/>
  <c r="I324" i="1" s="1"/>
  <c r="D324" i="1"/>
  <c r="F324" i="1" s="1"/>
  <c r="C324" i="1"/>
  <c r="B324" i="1"/>
  <c r="O323" i="1"/>
  <c r="L323" i="1"/>
  <c r="K323" i="1"/>
  <c r="J323" i="1"/>
  <c r="G323" i="1"/>
  <c r="I323" i="1" s="1"/>
  <c r="F323" i="1"/>
  <c r="D323" i="1"/>
  <c r="C323" i="1"/>
  <c r="B323" i="1"/>
  <c r="O322" i="1"/>
  <c r="L322" i="1"/>
  <c r="K322" i="1"/>
  <c r="J322" i="1"/>
  <c r="G322" i="1"/>
  <c r="D322" i="1"/>
  <c r="C322" i="1"/>
  <c r="B322" i="1"/>
  <c r="O321" i="1"/>
  <c r="L321" i="1"/>
  <c r="K321" i="1"/>
  <c r="J321" i="1"/>
  <c r="G321" i="1"/>
  <c r="I321" i="1" s="1"/>
  <c r="D321" i="1"/>
  <c r="C321" i="1"/>
  <c r="F321" i="1" s="1"/>
  <c r="B321" i="1"/>
  <c r="O320" i="1"/>
  <c r="L320" i="1"/>
  <c r="K320" i="1"/>
  <c r="J320" i="1"/>
  <c r="G320" i="1"/>
  <c r="D320" i="1"/>
  <c r="C320" i="1"/>
  <c r="I320" i="1" s="1"/>
  <c r="B320" i="1"/>
  <c r="O319" i="1"/>
  <c r="L319" i="1"/>
  <c r="K319" i="1"/>
  <c r="J319" i="1"/>
  <c r="G319" i="1"/>
  <c r="D319" i="1"/>
  <c r="F319" i="1" s="1"/>
  <c r="C319" i="1"/>
  <c r="B319" i="1"/>
  <c r="O318" i="1"/>
  <c r="L318" i="1"/>
  <c r="K318" i="1"/>
  <c r="J318" i="1"/>
  <c r="G318" i="1"/>
  <c r="D318" i="1"/>
  <c r="C318" i="1"/>
  <c r="B318" i="1"/>
  <c r="O317" i="1"/>
  <c r="L317" i="1"/>
  <c r="K317" i="1"/>
  <c r="J317" i="1"/>
  <c r="G317" i="1"/>
  <c r="I317" i="1" s="1"/>
  <c r="F317" i="1"/>
  <c r="D317" i="1"/>
  <c r="C317" i="1"/>
  <c r="B317" i="1"/>
  <c r="O316" i="1"/>
  <c r="L316" i="1"/>
  <c r="K316" i="1"/>
  <c r="J316" i="1"/>
  <c r="I316" i="1"/>
  <c r="G316" i="1"/>
  <c r="D316" i="1"/>
  <c r="C316" i="1"/>
  <c r="B316" i="1"/>
  <c r="O315" i="1"/>
  <c r="L315" i="1"/>
  <c r="K315" i="1"/>
  <c r="J315" i="1"/>
  <c r="G315" i="1"/>
  <c r="D315" i="1"/>
  <c r="F315" i="1" s="1"/>
  <c r="C315" i="1"/>
  <c r="B315" i="1"/>
  <c r="O314" i="1"/>
  <c r="L314" i="1"/>
  <c r="K314" i="1"/>
  <c r="J314" i="1"/>
  <c r="G314" i="1"/>
  <c r="H314" i="1" s="1"/>
  <c r="D314" i="1"/>
  <c r="C314" i="1"/>
  <c r="B314" i="1"/>
  <c r="O313" i="1"/>
  <c r="L313" i="1"/>
  <c r="K313" i="1"/>
  <c r="J313" i="1"/>
  <c r="G313" i="1"/>
  <c r="I313" i="1" s="1"/>
  <c r="D313" i="1"/>
  <c r="C313" i="1"/>
  <c r="B313" i="1"/>
  <c r="O312" i="1"/>
  <c r="L312" i="1"/>
  <c r="K312" i="1"/>
  <c r="J312" i="1"/>
  <c r="G312" i="1"/>
  <c r="H312" i="1" s="1"/>
  <c r="D312" i="1"/>
  <c r="C312" i="1"/>
  <c r="B312" i="1"/>
  <c r="O311" i="1"/>
  <c r="L311" i="1"/>
  <c r="K311" i="1"/>
  <c r="J311" i="1"/>
  <c r="G311" i="1"/>
  <c r="H311" i="1" s="1"/>
  <c r="D311" i="1"/>
  <c r="C311" i="1"/>
  <c r="B311" i="1"/>
  <c r="O310" i="1"/>
  <c r="L310" i="1"/>
  <c r="K310" i="1"/>
  <c r="J310" i="1"/>
  <c r="G310" i="1"/>
  <c r="I310" i="1" s="1"/>
  <c r="D310" i="1"/>
  <c r="F310" i="1" s="1"/>
  <c r="C310" i="1"/>
  <c r="B310" i="1"/>
  <c r="O309" i="1"/>
  <c r="L309" i="1"/>
  <c r="K309" i="1"/>
  <c r="J309" i="1"/>
  <c r="H309" i="1"/>
  <c r="G309" i="1"/>
  <c r="D309" i="1"/>
  <c r="C309" i="1"/>
  <c r="I309" i="1" s="1"/>
  <c r="B309" i="1"/>
  <c r="O308" i="1"/>
  <c r="L308" i="1"/>
  <c r="K308" i="1"/>
  <c r="J308" i="1"/>
  <c r="G308" i="1"/>
  <c r="D308" i="1"/>
  <c r="C308" i="1"/>
  <c r="B308" i="1"/>
  <c r="O307" i="1"/>
  <c r="L307" i="1"/>
  <c r="K307" i="1"/>
  <c r="J307" i="1"/>
  <c r="G307" i="1"/>
  <c r="H307" i="1" s="1"/>
  <c r="D307" i="1"/>
  <c r="C307" i="1"/>
  <c r="B307" i="1"/>
  <c r="O306" i="1"/>
  <c r="L306" i="1"/>
  <c r="K306" i="1"/>
  <c r="J306" i="1"/>
  <c r="N306" i="1" s="1"/>
  <c r="G306" i="1"/>
  <c r="D306" i="1"/>
  <c r="C306" i="1"/>
  <c r="B306" i="1"/>
  <c r="O305" i="1"/>
  <c r="L305" i="1"/>
  <c r="K305" i="1"/>
  <c r="J305" i="1"/>
  <c r="G305" i="1"/>
  <c r="H305" i="1" s="1"/>
  <c r="D305" i="1"/>
  <c r="E305" i="1" s="1"/>
  <c r="C305" i="1"/>
  <c r="B305" i="1"/>
  <c r="O304" i="1"/>
  <c r="L304" i="1"/>
  <c r="K304" i="1"/>
  <c r="J304" i="1"/>
  <c r="G304" i="1"/>
  <c r="H304" i="1" s="1"/>
  <c r="D304" i="1"/>
  <c r="C304" i="1"/>
  <c r="B304" i="1"/>
  <c r="O303" i="1"/>
  <c r="L303" i="1"/>
  <c r="K303" i="1"/>
  <c r="J303" i="1"/>
  <c r="G303" i="1"/>
  <c r="H303" i="1" s="1"/>
  <c r="D303" i="1"/>
  <c r="C303" i="1"/>
  <c r="B303" i="1"/>
  <c r="O302" i="1"/>
  <c r="L302" i="1"/>
  <c r="K302" i="1"/>
  <c r="J302" i="1"/>
  <c r="G302" i="1"/>
  <c r="D302" i="1"/>
  <c r="C302" i="1"/>
  <c r="B302" i="1"/>
  <c r="O301" i="1"/>
  <c r="L301" i="1"/>
  <c r="K301" i="1"/>
  <c r="J301" i="1"/>
  <c r="G301" i="1"/>
  <c r="H301" i="1" s="1"/>
  <c r="D301" i="1"/>
  <c r="C301" i="1"/>
  <c r="B301" i="1"/>
  <c r="O300" i="1"/>
  <c r="L300" i="1"/>
  <c r="K300" i="1"/>
  <c r="J300" i="1"/>
  <c r="G300" i="1"/>
  <c r="I300" i="1" s="1"/>
  <c r="D300" i="1"/>
  <c r="C300" i="1"/>
  <c r="B300" i="1"/>
  <c r="O299" i="1"/>
  <c r="L299" i="1"/>
  <c r="K299" i="1"/>
  <c r="J299" i="1"/>
  <c r="H299" i="1"/>
  <c r="G299" i="1"/>
  <c r="D299" i="1"/>
  <c r="C299" i="1"/>
  <c r="I299" i="1" s="1"/>
  <c r="B299" i="1"/>
  <c r="O298" i="1"/>
  <c r="L298" i="1"/>
  <c r="K298" i="1"/>
  <c r="J298" i="1"/>
  <c r="G298" i="1"/>
  <c r="D298" i="1"/>
  <c r="C298" i="1"/>
  <c r="B298" i="1"/>
  <c r="O297" i="1"/>
  <c r="L297" i="1"/>
  <c r="K297" i="1"/>
  <c r="J297" i="1"/>
  <c r="H297" i="1"/>
  <c r="G297" i="1"/>
  <c r="D297" i="1"/>
  <c r="E297" i="1" s="1"/>
  <c r="C297" i="1"/>
  <c r="I297" i="1" s="1"/>
  <c r="B297" i="1"/>
  <c r="O296" i="1"/>
  <c r="L296" i="1"/>
  <c r="K296" i="1"/>
  <c r="J296" i="1"/>
  <c r="G296" i="1"/>
  <c r="D296" i="1"/>
  <c r="E296" i="1" s="1"/>
  <c r="C296" i="1"/>
  <c r="B296" i="1"/>
  <c r="O295" i="1"/>
  <c r="L295" i="1"/>
  <c r="K295" i="1"/>
  <c r="J295" i="1"/>
  <c r="G295" i="1"/>
  <c r="H295" i="1" s="1"/>
  <c r="D295" i="1"/>
  <c r="C295" i="1"/>
  <c r="B295" i="1"/>
  <c r="A291" i="1"/>
  <c r="O290" i="1"/>
  <c r="L290" i="1"/>
  <c r="K290" i="1"/>
  <c r="J290" i="1"/>
  <c r="G290" i="1"/>
  <c r="D290" i="1"/>
  <c r="C290" i="1"/>
  <c r="B290" i="1"/>
  <c r="O289" i="1"/>
  <c r="E289" i="1" s="1"/>
  <c r="L289" i="1"/>
  <c r="K289" i="1"/>
  <c r="J289" i="1"/>
  <c r="G289" i="1"/>
  <c r="H289" i="1" s="1"/>
  <c r="D289" i="1"/>
  <c r="C289" i="1"/>
  <c r="B289" i="1"/>
  <c r="O288" i="1"/>
  <c r="L288" i="1"/>
  <c r="K288" i="1"/>
  <c r="J288" i="1"/>
  <c r="G288" i="1"/>
  <c r="H288" i="1" s="1"/>
  <c r="D288" i="1"/>
  <c r="C288" i="1"/>
  <c r="B288" i="1"/>
  <c r="O287" i="1"/>
  <c r="L287" i="1"/>
  <c r="K287" i="1"/>
  <c r="J287" i="1"/>
  <c r="G287" i="1"/>
  <c r="D287" i="1"/>
  <c r="C287" i="1"/>
  <c r="B287" i="1"/>
  <c r="O286" i="1"/>
  <c r="L286" i="1"/>
  <c r="K286" i="1"/>
  <c r="J286" i="1"/>
  <c r="G286" i="1"/>
  <c r="D286" i="1"/>
  <c r="C286" i="1"/>
  <c r="B286" i="1"/>
  <c r="O285" i="1"/>
  <c r="L285" i="1"/>
  <c r="K285" i="1"/>
  <c r="J285" i="1"/>
  <c r="G285" i="1"/>
  <c r="D285" i="1"/>
  <c r="C285" i="1"/>
  <c r="B285" i="1"/>
  <c r="O284" i="1"/>
  <c r="L284" i="1"/>
  <c r="K284" i="1"/>
  <c r="J284" i="1"/>
  <c r="G284" i="1"/>
  <c r="H284" i="1" s="1"/>
  <c r="D284" i="1"/>
  <c r="C284" i="1"/>
  <c r="B284" i="1"/>
  <c r="O283" i="1"/>
  <c r="L283" i="1"/>
  <c r="K283" i="1"/>
  <c r="J283" i="1"/>
  <c r="G283" i="1"/>
  <c r="D283" i="1"/>
  <c r="C283" i="1"/>
  <c r="B283" i="1"/>
  <c r="O282" i="1"/>
  <c r="L282" i="1"/>
  <c r="K282" i="1"/>
  <c r="J282" i="1"/>
  <c r="G282" i="1"/>
  <c r="D282" i="1"/>
  <c r="C282" i="1"/>
  <c r="B282" i="1"/>
  <c r="O281" i="1"/>
  <c r="L281" i="1"/>
  <c r="K281" i="1"/>
  <c r="J281" i="1"/>
  <c r="G281" i="1"/>
  <c r="D281" i="1"/>
  <c r="C281" i="1"/>
  <c r="B281" i="1"/>
  <c r="O280" i="1"/>
  <c r="L280" i="1"/>
  <c r="K280" i="1"/>
  <c r="J280" i="1"/>
  <c r="G280" i="1"/>
  <c r="D280" i="1"/>
  <c r="E280" i="1" s="1"/>
  <c r="C280" i="1"/>
  <c r="N280" i="1" s="1"/>
  <c r="B280" i="1"/>
  <c r="O279" i="1"/>
  <c r="L279" i="1"/>
  <c r="K279" i="1"/>
  <c r="J279" i="1"/>
  <c r="G279" i="1"/>
  <c r="I279" i="1" s="1"/>
  <c r="D279" i="1"/>
  <c r="E279" i="1" s="1"/>
  <c r="C279" i="1"/>
  <c r="B279" i="1"/>
  <c r="O278" i="1"/>
  <c r="L278" i="1"/>
  <c r="K278" i="1"/>
  <c r="J278" i="1"/>
  <c r="G278" i="1"/>
  <c r="D278" i="1"/>
  <c r="F278" i="1" s="1"/>
  <c r="C278" i="1"/>
  <c r="B278" i="1"/>
  <c r="O277" i="1"/>
  <c r="L277" i="1"/>
  <c r="K277" i="1"/>
  <c r="J277" i="1"/>
  <c r="G277" i="1"/>
  <c r="I277" i="1" s="1"/>
  <c r="D277" i="1"/>
  <c r="E277" i="1" s="1"/>
  <c r="C277" i="1"/>
  <c r="B277" i="1"/>
  <c r="O276" i="1"/>
  <c r="L276" i="1"/>
  <c r="K276" i="1"/>
  <c r="J276" i="1"/>
  <c r="G276" i="1"/>
  <c r="I276" i="1" s="1"/>
  <c r="D276" i="1"/>
  <c r="C276" i="1"/>
  <c r="B276" i="1"/>
  <c r="O275" i="1"/>
  <c r="L275" i="1"/>
  <c r="M275" i="1" s="1"/>
  <c r="K275" i="1"/>
  <c r="J275" i="1"/>
  <c r="G275" i="1"/>
  <c r="H275" i="1" s="1"/>
  <c r="D275" i="1"/>
  <c r="C275" i="1"/>
  <c r="B275" i="1"/>
  <c r="O274" i="1"/>
  <c r="L274" i="1"/>
  <c r="K274" i="1"/>
  <c r="J274" i="1"/>
  <c r="G274" i="1"/>
  <c r="D274" i="1"/>
  <c r="C274" i="1"/>
  <c r="B274" i="1"/>
  <c r="O273" i="1"/>
  <c r="M273" i="1" s="1"/>
  <c r="L273" i="1"/>
  <c r="K273" i="1"/>
  <c r="J273" i="1"/>
  <c r="G273" i="1"/>
  <c r="D273" i="1"/>
  <c r="C273" i="1"/>
  <c r="B273" i="1"/>
  <c r="O272" i="1"/>
  <c r="M272" i="1" s="1"/>
  <c r="L272" i="1"/>
  <c r="K272" i="1"/>
  <c r="J272" i="1"/>
  <c r="G272" i="1"/>
  <c r="I272" i="1" s="1"/>
  <c r="D272" i="1"/>
  <c r="C272" i="1"/>
  <c r="B272" i="1"/>
  <c r="O271" i="1"/>
  <c r="L271" i="1"/>
  <c r="K271" i="1"/>
  <c r="J271" i="1"/>
  <c r="I271" i="1"/>
  <c r="G271" i="1"/>
  <c r="D271" i="1"/>
  <c r="C271" i="1"/>
  <c r="B271" i="1"/>
  <c r="O270" i="1"/>
  <c r="L270" i="1"/>
  <c r="K270" i="1"/>
  <c r="J270" i="1"/>
  <c r="G270" i="1"/>
  <c r="D270" i="1"/>
  <c r="C270" i="1"/>
  <c r="B270" i="1"/>
  <c r="O269" i="1"/>
  <c r="L269" i="1"/>
  <c r="K269" i="1"/>
  <c r="J269" i="1"/>
  <c r="N269" i="1" s="1"/>
  <c r="G269" i="1"/>
  <c r="D269" i="1"/>
  <c r="F269" i="1" s="1"/>
  <c r="C269" i="1"/>
  <c r="I269" i="1" s="1"/>
  <c r="B269" i="1"/>
  <c r="O268" i="1"/>
  <c r="L268" i="1"/>
  <c r="K268" i="1"/>
  <c r="J268" i="1"/>
  <c r="G268" i="1"/>
  <c r="I268" i="1" s="1"/>
  <c r="D268" i="1"/>
  <c r="C268" i="1"/>
  <c r="B268" i="1"/>
  <c r="O267" i="1"/>
  <c r="L267" i="1"/>
  <c r="K267" i="1"/>
  <c r="J267" i="1"/>
  <c r="G267" i="1"/>
  <c r="I267" i="1" s="1"/>
  <c r="D267" i="1"/>
  <c r="F267" i="1" s="1"/>
  <c r="C267" i="1"/>
  <c r="B267" i="1"/>
  <c r="O266" i="1"/>
  <c r="L266" i="1"/>
  <c r="K266" i="1"/>
  <c r="J266" i="1"/>
  <c r="G266" i="1"/>
  <c r="I266" i="1" s="1"/>
  <c r="D266" i="1"/>
  <c r="C266" i="1"/>
  <c r="B266" i="1"/>
  <c r="O265" i="1"/>
  <c r="L265" i="1"/>
  <c r="K265" i="1"/>
  <c r="J265" i="1"/>
  <c r="G265" i="1"/>
  <c r="I265" i="1" s="1"/>
  <c r="D265" i="1"/>
  <c r="F265" i="1" s="1"/>
  <c r="C265" i="1"/>
  <c r="B265" i="1"/>
  <c r="O264" i="1"/>
  <c r="L264" i="1"/>
  <c r="K264" i="1"/>
  <c r="J264" i="1"/>
  <c r="G264" i="1"/>
  <c r="I264" i="1" s="1"/>
  <c r="D264" i="1"/>
  <c r="C264" i="1"/>
  <c r="B264" i="1"/>
  <c r="O263" i="1"/>
  <c r="L263" i="1"/>
  <c r="K263" i="1"/>
  <c r="J263" i="1"/>
  <c r="G263" i="1"/>
  <c r="I263" i="1" s="1"/>
  <c r="D263" i="1"/>
  <c r="F263" i="1" s="1"/>
  <c r="C263" i="1"/>
  <c r="B263" i="1"/>
  <c r="O262" i="1"/>
  <c r="L262" i="1"/>
  <c r="K262" i="1"/>
  <c r="J262" i="1"/>
  <c r="G262" i="1"/>
  <c r="I262" i="1" s="1"/>
  <c r="D262" i="1"/>
  <c r="C262" i="1"/>
  <c r="B262" i="1"/>
  <c r="O261" i="1"/>
  <c r="L261" i="1"/>
  <c r="K261" i="1"/>
  <c r="J261" i="1"/>
  <c r="G261" i="1"/>
  <c r="I261" i="1" s="1"/>
  <c r="E261" i="1"/>
  <c r="D261" i="1"/>
  <c r="F261" i="1" s="1"/>
  <c r="C261" i="1"/>
  <c r="B261" i="1"/>
  <c r="O260" i="1"/>
  <c r="M260" i="1" s="1"/>
  <c r="L260" i="1"/>
  <c r="K260" i="1"/>
  <c r="J260" i="1"/>
  <c r="G260" i="1"/>
  <c r="I260" i="1" s="1"/>
  <c r="D260" i="1"/>
  <c r="C260" i="1"/>
  <c r="B260" i="1"/>
  <c r="O259" i="1"/>
  <c r="L259" i="1"/>
  <c r="K259" i="1"/>
  <c r="J259" i="1"/>
  <c r="N259" i="1" s="1"/>
  <c r="G259" i="1"/>
  <c r="D259" i="1"/>
  <c r="C259" i="1"/>
  <c r="B259" i="1"/>
  <c r="O258" i="1"/>
  <c r="L258" i="1"/>
  <c r="K258" i="1"/>
  <c r="J258" i="1"/>
  <c r="G258" i="1"/>
  <c r="I258" i="1" s="1"/>
  <c r="D258" i="1"/>
  <c r="C258" i="1"/>
  <c r="B258" i="1"/>
  <c r="O257" i="1"/>
  <c r="E257" i="1" s="1"/>
  <c r="L257" i="1"/>
  <c r="K257" i="1"/>
  <c r="J257" i="1"/>
  <c r="N257" i="1" s="1"/>
  <c r="G257" i="1"/>
  <c r="D257" i="1"/>
  <c r="C257" i="1"/>
  <c r="B257" i="1"/>
  <c r="O256" i="1"/>
  <c r="L256" i="1"/>
  <c r="K256" i="1"/>
  <c r="J256" i="1"/>
  <c r="G256" i="1"/>
  <c r="D256" i="1"/>
  <c r="C256" i="1"/>
  <c r="B256" i="1"/>
  <c r="O255" i="1"/>
  <c r="E255" i="1" s="1"/>
  <c r="L255" i="1"/>
  <c r="K255" i="1"/>
  <c r="J255" i="1"/>
  <c r="G255" i="1"/>
  <c r="D255" i="1"/>
  <c r="C255" i="1"/>
  <c r="B255" i="1"/>
  <c r="O254" i="1"/>
  <c r="L254" i="1"/>
  <c r="K254" i="1"/>
  <c r="J254" i="1"/>
  <c r="G254" i="1"/>
  <c r="D254" i="1"/>
  <c r="C254" i="1"/>
  <c r="B254" i="1"/>
  <c r="O253" i="1"/>
  <c r="L253" i="1"/>
  <c r="K253" i="1"/>
  <c r="J253" i="1"/>
  <c r="G253" i="1"/>
  <c r="E253" i="1"/>
  <c r="D253" i="1"/>
  <c r="F253" i="1" s="1"/>
  <c r="C253" i="1"/>
  <c r="I253" i="1" s="1"/>
  <c r="B253" i="1"/>
  <c r="O252" i="1"/>
  <c r="M252" i="1" s="1"/>
  <c r="L252" i="1"/>
  <c r="K252" i="1"/>
  <c r="J252" i="1"/>
  <c r="G252" i="1"/>
  <c r="I252" i="1" s="1"/>
  <c r="D252" i="1"/>
  <c r="C252" i="1"/>
  <c r="B252" i="1"/>
  <c r="O251" i="1"/>
  <c r="M251" i="1" s="1"/>
  <c r="L251" i="1"/>
  <c r="K251" i="1"/>
  <c r="J251" i="1"/>
  <c r="I251" i="1"/>
  <c r="G251" i="1"/>
  <c r="D251" i="1"/>
  <c r="F251" i="1" s="1"/>
  <c r="C251" i="1"/>
  <c r="B251" i="1"/>
  <c r="O250" i="1"/>
  <c r="L250" i="1"/>
  <c r="K250" i="1"/>
  <c r="J250" i="1"/>
  <c r="G250" i="1"/>
  <c r="I250" i="1" s="1"/>
  <c r="D250" i="1"/>
  <c r="C250" i="1"/>
  <c r="B250" i="1"/>
  <c r="O249" i="1"/>
  <c r="E249" i="1" s="1"/>
  <c r="L249" i="1"/>
  <c r="K249" i="1"/>
  <c r="J249" i="1"/>
  <c r="N249" i="1" s="1"/>
  <c r="G249" i="1"/>
  <c r="I249" i="1" s="1"/>
  <c r="D249" i="1"/>
  <c r="F249" i="1" s="1"/>
  <c r="C249" i="1"/>
  <c r="B249" i="1"/>
  <c r="O248" i="1"/>
  <c r="L248" i="1"/>
  <c r="K248" i="1"/>
  <c r="J248" i="1"/>
  <c r="G248" i="1"/>
  <c r="I248" i="1" s="1"/>
  <c r="D248" i="1"/>
  <c r="C248" i="1"/>
  <c r="B248" i="1"/>
  <c r="O247" i="1"/>
  <c r="E247" i="1" s="1"/>
  <c r="L247" i="1"/>
  <c r="K247" i="1"/>
  <c r="J247" i="1"/>
  <c r="G247" i="1"/>
  <c r="D247" i="1"/>
  <c r="C247" i="1"/>
  <c r="B247" i="1"/>
  <c r="O246" i="1"/>
  <c r="L246" i="1"/>
  <c r="K246" i="1"/>
  <c r="J246" i="1"/>
  <c r="G246" i="1"/>
  <c r="D246" i="1"/>
  <c r="C246" i="1"/>
  <c r="B246" i="1"/>
  <c r="O245" i="1"/>
  <c r="L245" i="1"/>
  <c r="K245" i="1"/>
  <c r="J245" i="1"/>
  <c r="G245" i="1"/>
  <c r="D245" i="1"/>
  <c r="F245" i="1" s="1"/>
  <c r="C245" i="1"/>
  <c r="B245" i="1"/>
  <c r="O244" i="1"/>
  <c r="L244" i="1"/>
  <c r="K244" i="1"/>
  <c r="J244" i="1"/>
  <c r="G244" i="1"/>
  <c r="D244" i="1"/>
  <c r="C244" i="1"/>
  <c r="B244" i="1"/>
  <c r="O243" i="1"/>
  <c r="L243" i="1"/>
  <c r="K243" i="1"/>
  <c r="J243" i="1"/>
  <c r="G243" i="1"/>
  <c r="D243" i="1"/>
  <c r="F243" i="1" s="1"/>
  <c r="C243" i="1"/>
  <c r="B243" i="1"/>
  <c r="O242" i="1"/>
  <c r="L242" i="1"/>
  <c r="K242" i="1"/>
  <c r="J242" i="1"/>
  <c r="G242" i="1"/>
  <c r="D242" i="1"/>
  <c r="C242" i="1"/>
  <c r="B242" i="1"/>
  <c r="O241" i="1"/>
  <c r="L241" i="1"/>
  <c r="K241" i="1"/>
  <c r="J241" i="1"/>
  <c r="G241" i="1"/>
  <c r="D241" i="1"/>
  <c r="F241" i="1" s="1"/>
  <c r="C241" i="1"/>
  <c r="B241" i="1"/>
  <c r="O240" i="1"/>
  <c r="L240" i="1"/>
  <c r="K240" i="1"/>
  <c r="J240" i="1"/>
  <c r="G240" i="1"/>
  <c r="D240" i="1"/>
  <c r="C240" i="1"/>
  <c r="B240" i="1"/>
  <c r="O239" i="1"/>
  <c r="L239" i="1"/>
  <c r="K239" i="1"/>
  <c r="J239" i="1"/>
  <c r="G239" i="1"/>
  <c r="I239" i="1" s="1"/>
  <c r="D239" i="1"/>
  <c r="C239" i="1"/>
  <c r="B239" i="1"/>
  <c r="O238" i="1"/>
  <c r="L238" i="1"/>
  <c r="K238" i="1"/>
  <c r="J238" i="1"/>
  <c r="G238" i="1"/>
  <c r="D238" i="1"/>
  <c r="C238" i="1"/>
  <c r="B238" i="1"/>
  <c r="O237" i="1"/>
  <c r="L237" i="1"/>
  <c r="K237" i="1"/>
  <c r="J237" i="1"/>
  <c r="H237" i="1"/>
  <c r="G237" i="1"/>
  <c r="D237" i="1"/>
  <c r="C237" i="1"/>
  <c r="B237" i="1"/>
  <c r="O236" i="1"/>
  <c r="L236" i="1"/>
  <c r="K236" i="1"/>
  <c r="J236" i="1"/>
  <c r="N236" i="1" s="1"/>
  <c r="G236" i="1"/>
  <c r="D236" i="1"/>
  <c r="C236" i="1"/>
  <c r="B236" i="1"/>
  <c r="O235" i="1"/>
  <c r="L235" i="1"/>
  <c r="K235" i="1"/>
  <c r="J235" i="1"/>
  <c r="G235" i="1"/>
  <c r="H235" i="1" s="1"/>
  <c r="D235" i="1"/>
  <c r="C235" i="1"/>
  <c r="B235" i="1"/>
  <c r="O234" i="1"/>
  <c r="L234" i="1"/>
  <c r="K234" i="1"/>
  <c r="J234" i="1"/>
  <c r="G234" i="1"/>
  <c r="D234" i="1"/>
  <c r="C234" i="1"/>
  <c r="B234" i="1"/>
  <c r="O233" i="1"/>
  <c r="L233" i="1"/>
  <c r="K233" i="1"/>
  <c r="J233" i="1"/>
  <c r="G233" i="1"/>
  <c r="D233" i="1"/>
  <c r="C233" i="1"/>
  <c r="B233" i="1"/>
  <c r="O232" i="1"/>
  <c r="L232" i="1"/>
  <c r="K232" i="1"/>
  <c r="J232" i="1"/>
  <c r="G232" i="1"/>
  <c r="D232" i="1"/>
  <c r="C232" i="1"/>
  <c r="B232" i="1"/>
  <c r="O231" i="1"/>
  <c r="L231" i="1"/>
  <c r="K231" i="1"/>
  <c r="J231" i="1"/>
  <c r="G231" i="1"/>
  <c r="H231" i="1" s="1"/>
  <c r="D231" i="1"/>
  <c r="C231" i="1"/>
  <c r="B231" i="1"/>
  <c r="O230" i="1"/>
  <c r="L230" i="1"/>
  <c r="K230" i="1"/>
  <c r="J230" i="1"/>
  <c r="G230" i="1"/>
  <c r="D230" i="1"/>
  <c r="C230" i="1"/>
  <c r="B230" i="1"/>
  <c r="O229" i="1"/>
  <c r="L229" i="1"/>
  <c r="K229" i="1"/>
  <c r="J229" i="1"/>
  <c r="G229" i="1"/>
  <c r="D229" i="1"/>
  <c r="C229" i="1"/>
  <c r="B229" i="1"/>
  <c r="A225" i="1"/>
  <c r="O224" i="1"/>
  <c r="L224" i="1"/>
  <c r="K224" i="1"/>
  <c r="J224" i="1"/>
  <c r="G224" i="1"/>
  <c r="D224" i="1"/>
  <c r="C224" i="1"/>
  <c r="B224" i="1"/>
  <c r="O223" i="1"/>
  <c r="L223" i="1"/>
  <c r="K223" i="1"/>
  <c r="J223" i="1"/>
  <c r="G223" i="1"/>
  <c r="H223" i="1" s="1"/>
  <c r="D223" i="1"/>
  <c r="E223" i="1" s="1"/>
  <c r="C223" i="1"/>
  <c r="B223" i="1"/>
  <c r="O222" i="1"/>
  <c r="L222" i="1"/>
  <c r="K222" i="1"/>
  <c r="J222" i="1"/>
  <c r="G222" i="1"/>
  <c r="D222" i="1"/>
  <c r="C222" i="1"/>
  <c r="B222" i="1"/>
  <c r="O221" i="1"/>
  <c r="L221" i="1"/>
  <c r="K221" i="1"/>
  <c r="J221" i="1"/>
  <c r="G221" i="1"/>
  <c r="H221" i="1" s="1"/>
  <c r="D221" i="1"/>
  <c r="C221" i="1"/>
  <c r="B221" i="1"/>
  <c r="O220" i="1"/>
  <c r="L220" i="1"/>
  <c r="K220" i="1"/>
  <c r="J220" i="1"/>
  <c r="G220" i="1"/>
  <c r="D220" i="1"/>
  <c r="C220" i="1"/>
  <c r="B220" i="1"/>
  <c r="O219" i="1"/>
  <c r="M219" i="1"/>
  <c r="L219" i="1"/>
  <c r="K219" i="1"/>
  <c r="J219" i="1"/>
  <c r="G219" i="1"/>
  <c r="D219" i="1"/>
  <c r="C219" i="1"/>
  <c r="B219" i="1"/>
  <c r="O218" i="1"/>
  <c r="L218" i="1"/>
  <c r="K218" i="1"/>
  <c r="J218" i="1"/>
  <c r="G218" i="1"/>
  <c r="D218" i="1"/>
  <c r="C218" i="1"/>
  <c r="B218" i="1"/>
  <c r="O217" i="1"/>
  <c r="E217" i="1" s="1"/>
  <c r="L217" i="1"/>
  <c r="K217" i="1"/>
  <c r="J217" i="1"/>
  <c r="G217" i="1"/>
  <c r="H217" i="1" s="1"/>
  <c r="D217" i="1"/>
  <c r="C217" i="1"/>
  <c r="B217" i="1"/>
  <c r="O216" i="1"/>
  <c r="L216" i="1"/>
  <c r="K216" i="1"/>
  <c r="J216" i="1"/>
  <c r="G216" i="1"/>
  <c r="I216" i="1" s="1"/>
  <c r="D216" i="1"/>
  <c r="C216" i="1"/>
  <c r="B216" i="1"/>
  <c r="O215" i="1"/>
  <c r="L215" i="1"/>
  <c r="K215" i="1"/>
  <c r="J215" i="1"/>
  <c r="G215" i="1"/>
  <c r="H215" i="1" s="1"/>
  <c r="D215" i="1"/>
  <c r="C215" i="1"/>
  <c r="B215" i="1"/>
  <c r="O214" i="1"/>
  <c r="L214" i="1"/>
  <c r="K214" i="1"/>
  <c r="J214" i="1"/>
  <c r="G214" i="1"/>
  <c r="I214" i="1" s="1"/>
  <c r="D214" i="1"/>
  <c r="C214" i="1"/>
  <c r="B214" i="1"/>
  <c r="O213" i="1"/>
  <c r="M213" i="1" s="1"/>
  <c r="L213" i="1"/>
  <c r="K213" i="1"/>
  <c r="J213" i="1"/>
  <c r="G213" i="1"/>
  <c r="D213" i="1"/>
  <c r="C213" i="1"/>
  <c r="N213" i="1" s="1"/>
  <c r="B213" i="1"/>
  <c r="O212" i="1"/>
  <c r="L212" i="1"/>
  <c r="K212" i="1"/>
  <c r="J212" i="1"/>
  <c r="G212" i="1"/>
  <c r="D212" i="1"/>
  <c r="C212" i="1"/>
  <c r="B212" i="1"/>
  <c r="O211" i="1"/>
  <c r="L211" i="1"/>
  <c r="K211" i="1"/>
  <c r="J211" i="1"/>
  <c r="G211" i="1"/>
  <c r="H211" i="1" s="1"/>
  <c r="D211" i="1"/>
  <c r="C211" i="1"/>
  <c r="B211" i="1"/>
  <c r="O210" i="1"/>
  <c r="L210" i="1"/>
  <c r="K210" i="1"/>
  <c r="M210" i="1" s="1"/>
  <c r="J210" i="1"/>
  <c r="G210" i="1"/>
  <c r="D210" i="1"/>
  <c r="C210" i="1"/>
  <c r="B210" i="1"/>
  <c r="O209" i="1"/>
  <c r="M209" i="1" s="1"/>
  <c r="L209" i="1"/>
  <c r="K209" i="1"/>
  <c r="J209" i="1"/>
  <c r="G209" i="1"/>
  <c r="D209" i="1"/>
  <c r="C209" i="1"/>
  <c r="B209" i="1"/>
  <c r="O208" i="1"/>
  <c r="L208" i="1"/>
  <c r="K208" i="1"/>
  <c r="J208" i="1"/>
  <c r="G208" i="1"/>
  <c r="D208" i="1"/>
  <c r="C208" i="1"/>
  <c r="B208" i="1"/>
  <c r="O207" i="1"/>
  <c r="L207" i="1"/>
  <c r="M207" i="1" s="1"/>
  <c r="K207" i="1"/>
  <c r="J207" i="1"/>
  <c r="G207" i="1"/>
  <c r="H207" i="1" s="1"/>
  <c r="D207" i="1"/>
  <c r="C207" i="1"/>
  <c r="B207" i="1"/>
  <c r="O206" i="1"/>
  <c r="L206" i="1"/>
  <c r="K206" i="1"/>
  <c r="J206" i="1"/>
  <c r="G206" i="1"/>
  <c r="D206" i="1"/>
  <c r="C206" i="1"/>
  <c r="B206" i="1"/>
  <c r="O205" i="1"/>
  <c r="L205" i="1"/>
  <c r="K205" i="1"/>
  <c r="J205" i="1"/>
  <c r="H205" i="1"/>
  <c r="G205" i="1"/>
  <c r="D205" i="1"/>
  <c r="C205" i="1"/>
  <c r="B205" i="1"/>
  <c r="O204" i="1"/>
  <c r="L204" i="1"/>
  <c r="K204" i="1"/>
  <c r="J204" i="1"/>
  <c r="G204" i="1"/>
  <c r="D204" i="1"/>
  <c r="C204" i="1"/>
  <c r="B204" i="1"/>
  <c r="O203" i="1"/>
  <c r="L203" i="1"/>
  <c r="K203" i="1"/>
  <c r="J203" i="1"/>
  <c r="H203" i="1"/>
  <c r="G203" i="1"/>
  <c r="D203" i="1"/>
  <c r="C203" i="1"/>
  <c r="B203" i="1"/>
  <c r="O202" i="1"/>
  <c r="L202" i="1"/>
  <c r="K202" i="1"/>
  <c r="J202" i="1"/>
  <c r="G202" i="1"/>
  <c r="D202" i="1"/>
  <c r="C202" i="1"/>
  <c r="N202" i="1" s="1"/>
  <c r="B202" i="1"/>
  <c r="O201" i="1"/>
  <c r="L201" i="1"/>
  <c r="K201" i="1"/>
  <c r="J201" i="1"/>
  <c r="H201" i="1"/>
  <c r="G201" i="1"/>
  <c r="D201" i="1"/>
  <c r="C201" i="1"/>
  <c r="B201" i="1"/>
  <c r="O200" i="1"/>
  <c r="L200" i="1"/>
  <c r="K200" i="1"/>
  <c r="J200" i="1"/>
  <c r="G200" i="1"/>
  <c r="D200" i="1"/>
  <c r="E200" i="1" s="1"/>
  <c r="C200" i="1"/>
  <c r="B200" i="1"/>
  <c r="O199" i="1"/>
  <c r="L199" i="1"/>
  <c r="M199" i="1" s="1"/>
  <c r="K199" i="1"/>
  <c r="J199" i="1"/>
  <c r="G199" i="1"/>
  <c r="H199" i="1" s="1"/>
  <c r="D199" i="1"/>
  <c r="C199" i="1"/>
  <c r="B199" i="1"/>
  <c r="O198" i="1"/>
  <c r="L198" i="1"/>
  <c r="K198" i="1"/>
  <c r="J198" i="1"/>
  <c r="G198" i="1"/>
  <c r="D198" i="1"/>
  <c r="C198" i="1"/>
  <c r="B198" i="1"/>
  <c r="O197" i="1"/>
  <c r="L197" i="1"/>
  <c r="K197" i="1"/>
  <c r="J197" i="1"/>
  <c r="H197" i="1"/>
  <c r="G197" i="1"/>
  <c r="D197" i="1"/>
  <c r="C197" i="1"/>
  <c r="B197" i="1"/>
  <c r="O196" i="1"/>
  <c r="L196" i="1"/>
  <c r="K196" i="1"/>
  <c r="J196" i="1"/>
  <c r="G196" i="1"/>
  <c r="D196" i="1"/>
  <c r="C196" i="1"/>
  <c r="B196" i="1"/>
  <c r="O195" i="1"/>
  <c r="L195" i="1"/>
  <c r="K195" i="1"/>
  <c r="J195" i="1"/>
  <c r="H195" i="1"/>
  <c r="G195" i="1"/>
  <c r="D195" i="1"/>
  <c r="C195" i="1"/>
  <c r="N195" i="1" s="1"/>
  <c r="B195" i="1"/>
  <c r="O194" i="1"/>
  <c r="L194" i="1"/>
  <c r="K194" i="1"/>
  <c r="J194" i="1"/>
  <c r="G194" i="1"/>
  <c r="D194" i="1"/>
  <c r="C194" i="1"/>
  <c r="N194" i="1" s="1"/>
  <c r="B194" i="1"/>
  <c r="O193" i="1"/>
  <c r="L193" i="1"/>
  <c r="K193" i="1"/>
  <c r="J193" i="1"/>
  <c r="H193" i="1"/>
  <c r="G193" i="1"/>
  <c r="E193" i="1"/>
  <c r="D193" i="1"/>
  <c r="C193" i="1"/>
  <c r="B193" i="1"/>
  <c r="O192" i="1"/>
  <c r="L192" i="1"/>
  <c r="K192" i="1"/>
  <c r="J192" i="1"/>
  <c r="G192" i="1"/>
  <c r="D192" i="1"/>
  <c r="C192" i="1"/>
  <c r="B192" i="1"/>
  <c r="O191" i="1"/>
  <c r="E191" i="1" s="1"/>
  <c r="L191" i="1"/>
  <c r="K191" i="1"/>
  <c r="J191" i="1"/>
  <c r="H191" i="1"/>
  <c r="G191" i="1"/>
  <c r="D191" i="1"/>
  <c r="C191" i="1"/>
  <c r="B191" i="1"/>
  <c r="O190" i="1"/>
  <c r="L190" i="1"/>
  <c r="K190" i="1"/>
  <c r="J190" i="1"/>
  <c r="G190" i="1"/>
  <c r="D190" i="1"/>
  <c r="E190" i="1" s="1"/>
  <c r="C190" i="1"/>
  <c r="B190" i="1"/>
  <c r="O189" i="1"/>
  <c r="L189" i="1"/>
  <c r="K189" i="1"/>
  <c r="J189" i="1"/>
  <c r="G189" i="1"/>
  <c r="H189" i="1" s="1"/>
  <c r="E189" i="1"/>
  <c r="D189" i="1"/>
  <c r="C189" i="1"/>
  <c r="B189" i="1"/>
  <c r="O188" i="1"/>
  <c r="L188" i="1"/>
  <c r="K188" i="1"/>
  <c r="J188" i="1"/>
  <c r="G188" i="1"/>
  <c r="D188" i="1"/>
  <c r="C188" i="1"/>
  <c r="B188" i="1"/>
  <c r="O187" i="1"/>
  <c r="L187" i="1"/>
  <c r="K187" i="1"/>
  <c r="J187" i="1"/>
  <c r="H187" i="1"/>
  <c r="G187" i="1"/>
  <c r="D187" i="1"/>
  <c r="E187" i="1" s="1"/>
  <c r="C187" i="1"/>
  <c r="B187" i="1"/>
  <c r="O186" i="1"/>
  <c r="L186" i="1"/>
  <c r="K186" i="1"/>
  <c r="J186" i="1"/>
  <c r="G186" i="1"/>
  <c r="D186" i="1"/>
  <c r="C186" i="1"/>
  <c r="F186" i="1" s="1"/>
  <c r="B186" i="1"/>
  <c r="O185" i="1"/>
  <c r="L185" i="1"/>
  <c r="K185" i="1"/>
  <c r="J185" i="1"/>
  <c r="G185" i="1"/>
  <c r="D185" i="1"/>
  <c r="F185" i="1" s="1"/>
  <c r="C185" i="1"/>
  <c r="B185" i="1"/>
  <c r="O184" i="1"/>
  <c r="L184" i="1"/>
  <c r="K184" i="1"/>
  <c r="J184" i="1"/>
  <c r="G184" i="1"/>
  <c r="D184" i="1"/>
  <c r="C184" i="1"/>
  <c r="B184" i="1"/>
  <c r="O183" i="1"/>
  <c r="M183" i="1"/>
  <c r="L183" i="1"/>
  <c r="K183" i="1"/>
  <c r="J183" i="1"/>
  <c r="H183" i="1"/>
  <c r="G183" i="1"/>
  <c r="D183" i="1"/>
  <c r="C183" i="1"/>
  <c r="N183" i="1" s="1"/>
  <c r="B183" i="1"/>
  <c r="O182" i="1"/>
  <c r="L182" i="1"/>
  <c r="K182" i="1"/>
  <c r="J182" i="1"/>
  <c r="G182" i="1"/>
  <c r="H182" i="1" s="1"/>
  <c r="D182" i="1"/>
  <c r="C182" i="1"/>
  <c r="B182" i="1"/>
  <c r="O181" i="1"/>
  <c r="L181" i="1"/>
  <c r="K181" i="1"/>
  <c r="J181" i="1"/>
  <c r="G181" i="1"/>
  <c r="E181" i="1"/>
  <c r="D181" i="1"/>
  <c r="F181" i="1" s="1"/>
  <c r="C181" i="1"/>
  <c r="B181" i="1"/>
  <c r="O180" i="1"/>
  <c r="M180" i="1" s="1"/>
  <c r="L180" i="1"/>
  <c r="K180" i="1"/>
  <c r="J180" i="1"/>
  <c r="G180" i="1"/>
  <c r="D180" i="1"/>
  <c r="C180" i="1"/>
  <c r="B180" i="1"/>
  <c r="O179" i="1"/>
  <c r="L179" i="1"/>
  <c r="K179" i="1"/>
  <c r="J179" i="1"/>
  <c r="G179" i="1"/>
  <c r="D179" i="1"/>
  <c r="F179" i="1" s="1"/>
  <c r="C179" i="1"/>
  <c r="B179" i="1"/>
  <c r="O178" i="1"/>
  <c r="L178" i="1"/>
  <c r="K178" i="1"/>
  <c r="J178" i="1"/>
  <c r="G178" i="1"/>
  <c r="D178" i="1"/>
  <c r="C178" i="1"/>
  <c r="N178" i="1" s="1"/>
  <c r="B178" i="1"/>
  <c r="O177" i="1"/>
  <c r="L177" i="1"/>
  <c r="K177" i="1"/>
  <c r="J177" i="1"/>
  <c r="G177" i="1"/>
  <c r="D177" i="1"/>
  <c r="C177" i="1"/>
  <c r="B177" i="1"/>
  <c r="A173" i="1"/>
  <c r="O172" i="1"/>
  <c r="L172" i="1"/>
  <c r="K172" i="1"/>
  <c r="J172" i="1"/>
  <c r="G172" i="1"/>
  <c r="D172" i="1"/>
  <c r="F172" i="1" s="1"/>
  <c r="C172" i="1"/>
  <c r="B172" i="1"/>
  <c r="O171" i="1"/>
  <c r="L171" i="1"/>
  <c r="K171" i="1"/>
  <c r="J171" i="1"/>
  <c r="G171" i="1"/>
  <c r="F171" i="1"/>
  <c r="D171" i="1"/>
  <c r="C171" i="1"/>
  <c r="B171" i="1"/>
  <c r="O170" i="1"/>
  <c r="L170" i="1"/>
  <c r="K170" i="1"/>
  <c r="J170" i="1"/>
  <c r="G170" i="1"/>
  <c r="D170" i="1"/>
  <c r="C170" i="1"/>
  <c r="B170" i="1"/>
  <c r="O169" i="1"/>
  <c r="L169" i="1"/>
  <c r="K169" i="1"/>
  <c r="J169" i="1"/>
  <c r="G169" i="1"/>
  <c r="I169" i="1" s="1"/>
  <c r="D169" i="1"/>
  <c r="C169" i="1"/>
  <c r="B169" i="1"/>
  <c r="O168" i="1"/>
  <c r="L168" i="1"/>
  <c r="K168" i="1"/>
  <c r="J168" i="1"/>
  <c r="G168" i="1"/>
  <c r="H168" i="1" s="1"/>
  <c r="D168" i="1"/>
  <c r="F168" i="1" s="1"/>
  <c r="C168" i="1"/>
  <c r="B168" i="1"/>
  <c r="O167" i="1"/>
  <c r="M167" i="1" s="1"/>
  <c r="L167" i="1"/>
  <c r="K167" i="1"/>
  <c r="J167" i="1"/>
  <c r="G167" i="1"/>
  <c r="I167" i="1" s="1"/>
  <c r="D167" i="1"/>
  <c r="C167" i="1"/>
  <c r="B167" i="1"/>
  <c r="O166" i="1"/>
  <c r="L166" i="1"/>
  <c r="K166" i="1"/>
  <c r="J166" i="1"/>
  <c r="G166" i="1"/>
  <c r="I166" i="1" s="1"/>
  <c r="D166" i="1"/>
  <c r="F166" i="1" s="1"/>
  <c r="C166" i="1"/>
  <c r="B166" i="1"/>
  <c r="O165" i="1"/>
  <c r="L165" i="1"/>
  <c r="K165" i="1"/>
  <c r="J165" i="1"/>
  <c r="G165" i="1"/>
  <c r="I165" i="1" s="1"/>
  <c r="F165" i="1"/>
  <c r="D165" i="1"/>
  <c r="C165" i="1"/>
  <c r="B165" i="1"/>
  <c r="O164" i="1"/>
  <c r="L164" i="1"/>
  <c r="K164" i="1"/>
  <c r="J164" i="1"/>
  <c r="G164" i="1"/>
  <c r="D164" i="1"/>
  <c r="C164" i="1"/>
  <c r="B164" i="1"/>
  <c r="O163" i="1"/>
  <c r="L163" i="1"/>
  <c r="K163" i="1"/>
  <c r="J163" i="1"/>
  <c r="G163" i="1"/>
  <c r="D163" i="1"/>
  <c r="C163" i="1"/>
  <c r="B163" i="1"/>
  <c r="O162" i="1"/>
  <c r="L162" i="1"/>
  <c r="K162" i="1"/>
  <c r="J162" i="1"/>
  <c r="H162" i="1"/>
  <c r="G162" i="1"/>
  <c r="D162" i="1"/>
  <c r="C162" i="1"/>
  <c r="B162" i="1"/>
  <c r="O161" i="1"/>
  <c r="L161" i="1"/>
  <c r="K161" i="1"/>
  <c r="J161" i="1"/>
  <c r="G161" i="1"/>
  <c r="D161" i="1"/>
  <c r="C161" i="1"/>
  <c r="B161" i="1"/>
  <c r="O160" i="1"/>
  <c r="L160" i="1"/>
  <c r="K160" i="1"/>
  <c r="J160" i="1"/>
  <c r="G160" i="1"/>
  <c r="D160" i="1"/>
  <c r="C160" i="1"/>
  <c r="B160" i="1"/>
  <c r="O159" i="1"/>
  <c r="L159" i="1"/>
  <c r="K159" i="1"/>
  <c r="J159" i="1"/>
  <c r="G159" i="1"/>
  <c r="D159" i="1"/>
  <c r="C159" i="1"/>
  <c r="B159" i="1"/>
  <c r="O158" i="1"/>
  <c r="L158" i="1"/>
  <c r="K158" i="1"/>
  <c r="J158" i="1"/>
  <c r="H158" i="1"/>
  <c r="G158" i="1"/>
  <c r="D158" i="1"/>
  <c r="C158" i="1"/>
  <c r="I158" i="1" s="1"/>
  <c r="B158" i="1"/>
  <c r="O157" i="1"/>
  <c r="L157" i="1"/>
  <c r="K157" i="1"/>
  <c r="J157" i="1"/>
  <c r="G157" i="1"/>
  <c r="D157" i="1"/>
  <c r="E157" i="1" s="1"/>
  <c r="C157" i="1"/>
  <c r="B157" i="1"/>
  <c r="O156" i="1"/>
  <c r="L156" i="1"/>
  <c r="K156" i="1"/>
  <c r="J156" i="1"/>
  <c r="G156" i="1"/>
  <c r="E156" i="1"/>
  <c r="D156" i="1"/>
  <c r="C156" i="1"/>
  <c r="B156" i="1"/>
  <c r="O155" i="1"/>
  <c r="L155" i="1"/>
  <c r="K155" i="1"/>
  <c r="J155" i="1"/>
  <c r="G155" i="1"/>
  <c r="D155" i="1"/>
  <c r="C155" i="1"/>
  <c r="B155" i="1"/>
  <c r="O154" i="1"/>
  <c r="E154" i="1" s="1"/>
  <c r="L154" i="1"/>
  <c r="K154" i="1"/>
  <c r="J154" i="1"/>
  <c r="G154" i="1"/>
  <c r="D154" i="1"/>
  <c r="C154" i="1"/>
  <c r="B154" i="1"/>
  <c r="O153" i="1"/>
  <c r="L153" i="1"/>
  <c r="K153" i="1"/>
  <c r="J153" i="1"/>
  <c r="G153" i="1"/>
  <c r="D153" i="1"/>
  <c r="C153" i="1"/>
  <c r="B153" i="1"/>
  <c r="O152" i="1"/>
  <c r="E152" i="1" s="1"/>
  <c r="L152" i="1"/>
  <c r="K152" i="1"/>
  <c r="J152" i="1"/>
  <c r="G152" i="1"/>
  <c r="D152" i="1"/>
  <c r="C152" i="1"/>
  <c r="B152" i="1"/>
  <c r="O151" i="1"/>
  <c r="L151" i="1"/>
  <c r="K151" i="1"/>
  <c r="J151" i="1"/>
  <c r="G151" i="1"/>
  <c r="D151" i="1"/>
  <c r="C151" i="1"/>
  <c r="B151" i="1"/>
  <c r="O150" i="1"/>
  <c r="L150" i="1"/>
  <c r="K150" i="1"/>
  <c r="J150" i="1"/>
  <c r="G150" i="1"/>
  <c r="D150" i="1"/>
  <c r="E150" i="1" s="1"/>
  <c r="C150" i="1"/>
  <c r="B150" i="1"/>
  <c r="O149" i="1"/>
  <c r="L149" i="1"/>
  <c r="K149" i="1"/>
  <c r="J149" i="1"/>
  <c r="G149" i="1"/>
  <c r="D149" i="1"/>
  <c r="C149" i="1"/>
  <c r="B149" i="1"/>
  <c r="O148" i="1"/>
  <c r="L148" i="1"/>
  <c r="K148" i="1"/>
  <c r="J148" i="1"/>
  <c r="G148" i="1"/>
  <c r="E148" i="1"/>
  <c r="D148" i="1"/>
  <c r="C148" i="1"/>
  <c r="B148" i="1"/>
  <c r="O147" i="1"/>
  <c r="L147" i="1"/>
  <c r="K147" i="1"/>
  <c r="J147" i="1"/>
  <c r="G147" i="1"/>
  <c r="D147" i="1"/>
  <c r="C147" i="1"/>
  <c r="B147" i="1"/>
  <c r="O146" i="1"/>
  <c r="E146" i="1" s="1"/>
  <c r="L146" i="1"/>
  <c r="K146" i="1"/>
  <c r="J146" i="1"/>
  <c r="G146" i="1"/>
  <c r="D146" i="1"/>
  <c r="C146" i="1"/>
  <c r="B146" i="1"/>
  <c r="O145" i="1"/>
  <c r="L145" i="1"/>
  <c r="K145" i="1"/>
  <c r="J145" i="1"/>
  <c r="G145" i="1"/>
  <c r="D145" i="1"/>
  <c r="C145" i="1"/>
  <c r="B145" i="1"/>
  <c r="O144" i="1"/>
  <c r="E144" i="1" s="1"/>
  <c r="L144" i="1"/>
  <c r="K144" i="1"/>
  <c r="J144" i="1"/>
  <c r="G144" i="1"/>
  <c r="D144" i="1"/>
  <c r="C144" i="1"/>
  <c r="B144" i="1"/>
  <c r="O143" i="1"/>
  <c r="L143" i="1"/>
  <c r="K143" i="1"/>
  <c r="J143" i="1"/>
  <c r="G143" i="1"/>
  <c r="D143" i="1"/>
  <c r="C143" i="1"/>
  <c r="B143" i="1"/>
  <c r="O142" i="1"/>
  <c r="L142" i="1"/>
  <c r="K142" i="1"/>
  <c r="J142" i="1"/>
  <c r="G142" i="1"/>
  <c r="D142" i="1"/>
  <c r="E142" i="1" s="1"/>
  <c r="C142" i="1"/>
  <c r="B142" i="1"/>
  <c r="O141" i="1"/>
  <c r="L141" i="1"/>
  <c r="K141" i="1"/>
  <c r="J141" i="1"/>
  <c r="G141" i="1"/>
  <c r="D141" i="1"/>
  <c r="C141" i="1"/>
  <c r="B141" i="1"/>
  <c r="O140" i="1"/>
  <c r="L140" i="1"/>
  <c r="K140" i="1"/>
  <c r="J140" i="1"/>
  <c r="G140" i="1"/>
  <c r="D140" i="1"/>
  <c r="E140" i="1" s="1"/>
  <c r="C140" i="1"/>
  <c r="B140" i="1"/>
  <c r="O139" i="1"/>
  <c r="L139" i="1"/>
  <c r="K139" i="1"/>
  <c r="J139" i="1"/>
  <c r="G139" i="1"/>
  <c r="D139" i="1"/>
  <c r="C139" i="1"/>
  <c r="B139" i="1"/>
  <c r="A135" i="1"/>
  <c r="O134" i="1"/>
  <c r="L134" i="1"/>
  <c r="K134" i="1"/>
  <c r="J134" i="1"/>
  <c r="G134" i="1"/>
  <c r="I134" i="1" s="1"/>
  <c r="D134" i="1"/>
  <c r="F134" i="1" s="1"/>
  <c r="C134" i="1"/>
  <c r="B134" i="1"/>
  <c r="O133" i="1"/>
  <c r="L133" i="1"/>
  <c r="K133" i="1"/>
  <c r="J133" i="1"/>
  <c r="G133" i="1"/>
  <c r="D133" i="1"/>
  <c r="F133" i="1" s="1"/>
  <c r="C133" i="1"/>
  <c r="B133" i="1"/>
  <c r="O132" i="1"/>
  <c r="L132" i="1"/>
  <c r="K132" i="1"/>
  <c r="J132" i="1"/>
  <c r="G132" i="1"/>
  <c r="D132" i="1"/>
  <c r="C132" i="1"/>
  <c r="B132" i="1"/>
  <c r="O131" i="1"/>
  <c r="L131" i="1"/>
  <c r="K131" i="1"/>
  <c r="J131" i="1"/>
  <c r="G131" i="1"/>
  <c r="H131" i="1" s="1"/>
  <c r="D131" i="1"/>
  <c r="C131" i="1"/>
  <c r="B131" i="1"/>
  <c r="O130" i="1"/>
  <c r="L130" i="1"/>
  <c r="K130" i="1"/>
  <c r="J130" i="1"/>
  <c r="G130" i="1"/>
  <c r="H130" i="1" s="1"/>
  <c r="D130" i="1"/>
  <c r="C130" i="1"/>
  <c r="B130" i="1"/>
  <c r="O129" i="1"/>
  <c r="E129" i="1" s="1"/>
  <c r="L129" i="1"/>
  <c r="K129" i="1"/>
  <c r="J129" i="1"/>
  <c r="G129" i="1"/>
  <c r="H129" i="1" s="1"/>
  <c r="D129" i="1"/>
  <c r="C129" i="1"/>
  <c r="B129" i="1"/>
  <c r="O128" i="1"/>
  <c r="L128" i="1"/>
  <c r="K128" i="1"/>
  <c r="J128" i="1"/>
  <c r="G128" i="1"/>
  <c r="I128" i="1" s="1"/>
  <c r="D128" i="1"/>
  <c r="C128" i="1"/>
  <c r="B128" i="1"/>
  <c r="O127" i="1"/>
  <c r="L127" i="1"/>
  <c r="K127" i="1"/>
  <c r="J127" i="1"/>
  <c r="G127" i="1"/>
  <c r="D127" i="1"/>
  <c r="C127" i="1"/>
  <c r="B127" i="1"/>
  <c r="O126" i="1"/>
  <c r="L126" i="1"/>
  <c r="K126" i="1"/>
  <c r="J126" i="1"/>
  <c r="G126" i="1"/>
  <c r="H126" i="1" s="1"/>
  <c r="D126" i="1"/>
  <c r="C126" i="1"/>
  <c r="B126" i="1"/>
  <c r="O125" i="1"/>
  <c r="L125" i="1"/>
  <c r="K125" i="1"/>
  <c r="J125" i="1"/>
  <c r="G125" i="1"/>
  <c r="D125" i="1"/>
  <c r="C125" i="1"/>
  <c r="B125" i="1"/>
  <c r="O124" i="1"/>
  <c r="L124" i="1"/>
  <c r="K124" i="1"/>
  <c r="J124" i="1"/>
  <c r="G124" i="1"/>
  <c r="D124" i="1"/>
  <c r="C124" i="1"/>
  <c r="B124" i="1"/>
  <c r="O123" i="1"/>
  <c r="L123" i="1"/>
  <c r="K123" i="1"/>
  <c r="J123" i="1"/>
  <c r="G123" i="1"/>
  <c r="D123" i="1"/>
  <c r="C123" i="1"/>
  <c r="N123" i="1" s="1"/>
  <c r="B123" i="1"/>
  <c r="O122" i="1"/>
  <c r="L122" i="1"/>
  <c r="K122" i="1"/>
  <c r="J122" i="1"/>
  <c r="H122" i="1"/>
  <c r="G122" i="1"/>
  <c r="I122" i="1" s="1"/>
  <c r="D122" i="1"/>
  <c r="C122" i="1"/>
  <c r="B122" i="1"/>
  <c r="O121" i="1"/>
  <c r="L121" i="1"/>
  <c r="K121" i="1"/>
  <c r="J121" i="1"/>
  <c r="G121" i="1"/>
  <c r="I121" i="1" s="1"/>
  <c r="D121" i="1"/>
  <c r="F121" i="1" s="1"/>
  <c r="C121" i="1"/>
  <c r="B121" i="1"/>
  <c r="O120" i="1"/>
  <c r="L120" i="1"/>
  <c r="K120" i="1"/>
  <c r="J120" i="1"/>
  <c r="G120" i="1"/>
  <c r="I120" i="1" s="1"/>
  <c r="D120" i="1"/>
  <c r="C120" i="1"/>
  <c r="B120" i="1"/>
  <c r="O119" i="1"/>
  <c r="L119" i="1"/>
  <c r="K119" i="1"/>
  <c r="J119" i="1"/>
  <c r="G119" i="1"/>
  <c r="D119" i="1"/>
  <c r="C119" i="1"/>
  <c r="N119" i="1" s="1"/>
  <c r="B119" i="1"/>
  <c r="O118" i="1"/>
  <c r="L118" i="1"/>
  <c r="K118" i="1"/>
  <c r="J118" i="1"/>
  <c r="G118" i="1"/>
  <c r="D118" i="1"/>
  <c r="C118" i="1"/>
  <c r="B118" i="1"/>
  <c r="O117" i="1"/>
  <c r="L117" i="1"/>
  <c r="K117" i="1"/>
  <c r="J117" i="1"/>
  <c r="G117" i="1"/>
  <c r="D117" i="1"/>
  <c r="C117" i="1"/>
  <c r="B117" i="1"/>
  <c r="O116" i="1"/>
  <c r="L116" i="1"/>
  <c r="K116" i="1"/>
  <c r="J116" i="1"/>
  <c r="G116" i="1"/>
  <c r="D116" i="1"/>
  <c r="C116" i="1"/>
  <c r="N116" i="1" s="1"/>
  <c r="B116" i="1"/>
  <c r="O115" i="1"/>
  <c r="L115" i="1"/>
  <c r="K115" i="1"/>
  <c r="J115" i="1"/>
  <c r="G115" i="1"/>
  <c r="D115" i="1"/>
  <c r="C115" i="1"/>
  <c r="B115" i="1"/>
  <c r="O114" i="1"/>
  <c r="L114" i="1"/>
  <c r="K114" i="1"/>
  <c r="J114" i="1"/>
  <c r="G114" i="1"/>
  <c r="D114" i="1"/>
  <c r="C114" i="1"/>
  <c r="B114" i="1"/>
  <c r="A110" i="1"/>
  <c r="O109" i="1"/>
  <c r="L109" i="1"/>
  <c r="K109" i="1"/>
  <c r="J109" i="1"/>
  <c r="G109" i="1"/>
  <c r="I109" i="1" s="1"/>
  <c r="D109" i="1"/>
  <c r="F109" i="1" s="1"/>
  <c r="C109" i="1"/>
  <c r="B109" i="1"/>
  <c r="O108" i="1"/>
  <c r="L108" i="1"/>
  <c r="K108" i="1"/>
  <c r="J108" i="1"/>
  <c r="G108" i="1"/>
  <c r="H108" i="1" s="1"/>
  <c r="D108" i="1"/>
  <c r="C108" i="1"/>
  <c r="B108" i="1"/>
  <c r="O107" i="1"/>
  <c r="L107" i="1"/>
  <c r="K107" i="1"/>
  <c r="J107" i="1"/>
  <c r="G107" i="1"/>
  <c r="H107" i="1" s="1"/>
  <c r="D107" i="1"/>
  <c r="C107" i="1"/>
  <c r="B107" i="1"/>
  <c r="O106" i="1"/>
  <c r="L106" i="1"/>
  <c r="K106" i="1"/>
  <c r="J106" i="1"/>
  <c r="G106" i="1"/>
  <c r="H106" i="1" s="1"/>
  <c r="D106" i="1"/>
  <c r="C106" i="1"/>
  <c r="B106" i="1"/>
  <c r="O105" i="1"/>
  <c r="L105" i="1"/>
  <c r="K105" i="1"/>
  <c r="J105" i="1"/>
  <c r="G105" i="1"/>
  <c r="D105" i="1"/>
  <c r="F105" i="1" s="1"/>
  <c r="C105" i="1"/>
  <c r="B105" i="1"/>
  <c r="O104" i="1"/>
  <c r="M104" i="1" s="1"/>
  <c r="L104" i="1"/>
  <c r="K104" i="1"/>
  <c r="J104" i="1"/>
  <c r="G104" i="1"/>
  <c r="H104" i="1" s="1"/>
  <c r="D104" i="1"/>
  <c r="C104" i="1"/>
  <c r="B104" i="1"/>
  <c r="O103" i="1"/>
  <c r="H103" i="1" s="1"/>
  <c r="L103" i="1"/>
  <c r="K103" i="1"/>
  <c r="J103" i="1"/>
  <c r="I103" i="1"/>
  <c r="G103" i="1"/>
  <c r="D103" i="1"/>
  <c r="C103" i="1"/>
  <c r="B103" i="1"/>
  <c r="O102" i="1"/>
  <c r="L102" i="1"/>
  <c r="K102" i="1"/>
  <c r="J102" i="1"/>
  <c r="G102" i="1"/>
  <c r="H102" i="1" s="1"/>
  <c r="D102" i="1"/>
  <c r="C102" i="1"/>
  <c r="B102" i="1"/>
  <c r="O101" i="1"/>
  <c r="L101" i="1"/>
  <c r="K101" i="1"/>
  <c r="J101" i="1"/>
  <c r="G101" i="1"/>
  <c r="I101" i="1" s="1"/>
  <c r="D101" i="1"/>
  <c r="C101" i="1"/>
  <c r="B101" i="1"/>
  <c r="O100" i="1"/>
  <c r="L100" i="1"/>
  <c r="K100" i="1"/>
  <c r="J100" i="1"/>
  <c r="G100" i="1"/>
  <c r="H100" i="1" s="1"/>
  <c r="D100" i="1"/>
  <c r="F100" i="1" s="1"/>
  <c r="C100" i="1"/>
  <c r="B100" i="1"/>
  <c r="O99" i="1"/>
  <c r="L99" i="1"/>
  <c r="K99" i="1"/>
  <c r="J99" i="1"/>
  <c r="G99" i="1"/>
  <c r="H99" i="1" s="1"/>
  <c r="D99" i="1"/>
  <c r="C99" i="1"/>
  <c r="B99" i="1"/>
  <c r="O98" i="1"/>
  <c r="L98" i="1"/>
  <c r="K98" i="1"/>
  <c r="J98" i="1"/>
  <c r="G98" i="1"/>
  <c r="I98" i="1" s="1"/>
  <c r="D98" i="1"/>
  <c r="E98" i="1" s="1"/>
  <c r="C98" i="1"/>
  <c r="F98" i="1" s="1"/>
  <c r="B98" i="1"/>
  <c r="O97" i="1"/>
  <c r="L97" i="1"/>
  <c r="K97" i="1"/>
  <c r="J97" i="1"/>
  <c r="G97" i="1"/>
  <c r="D97" i="1"/>
  <c r="C97" i="1"/>
  <c r="B97" i="1"/>
  <c r="O96" i="1"/>
  <c r="L96" i="1"/>
  <c r="K96" i="1"/>
  <c r="J96" i="1"/>
  <c r="G96" i="1"/>
  <c r="I96" i="1" s="1"/>
  <c r="D96" i="1"/>
  <c r="C96" i="1"/>
  <c r="B96" i="1"/>
  <c r="O95" i="1"/>
  <c r="L95" i="1"/>
  <c r="K95" i="1"/>
  <c r="J95" i="1"/>
  <c r="G95" i="1"/>
  <c r="D95" i="1"/>
  <c r="F95" i="1" s="1"/>
  <c r="C95" i="1"/>
  <c r="B95" i="1"/>
  <c r="O94" i="1"/>
  <c r="L94" i="1"/>
  <c r="K94" i="1"/>
  <c r="J94" i="1"/>
  <c r="H94" i="1"/>
  <c r="G94" i="1"/>
  <c r="I94" i="1" s="1"/>
  <c r="D94" i="1"/>
  <c r="C94" i="1"/>
  <c r="B94" i="1"/>
  <c r="O93" i="1"/>
  <c r="L93" i="1"/>
  <c r="K93" i="1"/>
  <c r="J93" i="1"/>
  <c r="G93" i="1"/>
  <c r="D93" i="1"/>
  <c r="C93" i="1"/>
  <c r="B93" i="1"/>
  <c r="O92" i="1"/>
  <c r="H92" i="1" s="1"/>
  <c r="L92" i="1"/>
  <c r="K92" i="1"/>
  <c r="J92" i="1"/>
  <c r="N92" i="1" s="1"/>
  <c r="G92" i="1"/>
  <c r="D92" i="1"/>
  <c r="F92" i="1" s="1"/>
  <c r="C92" i="1"/>
  <c r="I92" i="1" s="1"/>
  <c r="B92" i="1"/>
  <c r="O91" i="1"/>
  <c r="L91" i="1"/>
  <c r="K91" i="1"/>
  <c r="J91" i="1"/>
  <c r="G91" i="1"/>
  <c r="D91" i="1"/>
  <c r="F91" i="1" s="1"/>
  <c r="C91" i="1"/>
  <c r="B91" i="1"/>
  <c r="O90" i="1"/>
  <c r="L90" i="1"/>
  <c r="K90" i="1"/>
  <c r="J90" i="1"/>
  <c r="G90" i="1"/>
  <c r="H90" i="1" s="1"/>
  <c r="D90" i="1"/>
  <c r="F90" i="1" s="1"/>
  <c r="C90" i="1"/>
  <c r="B90" i="1"/>
  <c r="O89" i="1"/>
  <c r="L89" i="1"/>
  <c r="K89" i="1"/>
  <c r="J89" i="1"/>
  <c r="G89" i="1"/>
  <c r="D89" i="1"/>
  <c r="F89" i="1" s="1"/>
  <c r="C89" i="1"/>
  <c r="B89" i="1"/>
  <c r="O88" i="1"/>
  <c r="L88" i="1"/>
  <c r="K88" i="1"/>
  <c r="J88" i="1"/>
  <c r="G88" i="1"/>
  <c r="H88" i="1" s="1"/>
  <c r="F88" i="1"/>
  <c r="D88" i="1"/>
  <c r="C88" i="1"/>
  <c r="B88" i="1"/>
  <c r="O87" i="1"/>
  <c r="H87" i="1" s="1"/>
  <c r="L87" i="1"/>
  <c r="K87" i="1"/>
  <c r="J87" i="1"/>
  <c r="I87" i="1"/>
  <c r="G87" i="1"/>
  <c r="D87" i="1"/>
  <c r="C87" i="1"/>
  <c r="B87" i="1"/>
  <c r="O86" i="1"/>
  <c r="L86" i="1"/>
  <c r="K86" i="1"/>
  <c r="J86" i="1"/>
  <c r="G86" i="1"/>
  <c r="H86" i="1" s="1"/>
  <c r="D86" i="1"/>
  <c r="C86" i="1"/>
  <c r="B86" i="1"/>
  <c r="O85" i="1"/>
  <c r="L85" i="1"/>
  <c r="K85" i="1"/>
  <c r="J85" i="1"/>
  <c r="G85" i="1"/>
  <c r="D85" i="1"/>
  <c r="C85" i="1"/>
  <c r="B85" i="1"/>
  <c r="O84" i="1"/>
  <c r="L84" i="1"/>
  <c r="K84" i="1"/>
  <c r="J84" i="1"/>
  <c r="G84" i="1"/>
  <c r="H84" i="1" s="1"/>
  <c r="D84" i="1"/>
  <c r="C84" i="1"/>
  <c r="B84" i="1"/>
  <c r="O83" i="1"/>
  <c r="L83" i="1"/>
  <c r="K83" i="1"/>
  <c r="J83" i="1"/>
  <c r="G83" i="1"/>
  <c r="H83" i="1" s="1"/>
  <c r="D83" i="1"/>
  <c r="C83" i="1"/>
  <c r="B83" i="1"/>
  <c r="O82" i="1"/>
  <c r="L82" i="1"/>
  <c r="K82" i="1"/>
  <c r="J82" i="1"/>
  <c r="G82" i="1"/>
  <c r="H82" i="1" s="1"/>
  <c r="D82" i="1"/>
  <c r="C82" i="1"/>
  <c r="B82" i="1"/>
  <c r="O81" i="1"/>
  <c r="L81" i="1"/>
  <c r="K81" i="1"/>
  <c r="J81" i="1"/>
  <c r="G81" i="1"/>
  <c r="D81" i="1"/>
  <c r="C81" i="1"/>
  <c r="B81" i="1"/>
  <c r="O80" i="1"/>
  <c r="L80" i="1"/>
  <c r="K80" i="1"/>
  <c r="J80" i="1"/>
  <c r="G80" i="1"/>
  <c r="H80" i="1" s="1"/>
  <c r="D80" i="1"/>
  <c r="C80" i="1"/>
  <c r="B80" i="1"/>
  <c r="A76" i="1"/>
  <c r="O75" i="1"/>
  <c r="L75" i="1"/>
  <c r="K75" i="1"/>
  <c r="J75" i="1"/>
  <c r="G75" i="1"/>
  <c r="D75" i="1"/>
  <c r="E75" i="1" s="1"/>
  <c r="C75" i="1"/>
  <c r="B75" i="1"/>
  <c r="O74" i="1"/>
  <c r="L74" i="1"/>
  <c r="K74" i="1"/>
  <c r="J74" i="1"/>
  <c r="G74" i="1"/>
  <c r="H74" i="1" s="1"/>
  <c r="E74" i="1"/>
  <c r="D74" i="1"/>
  <c r="F74" i="1" s="1"/>
  <c r="C74" i="1"/>
  <c r="B74" i="1"/>
  <c r="O73" i="1"/>
  <c r="M73" i="1" s="1"/>
  <c r="L73" i="1"/>
  <c r="K73" i="1"/>
  <c r="J73" i="1"/>
  <c r="G73" i="1"/>
  <c r="I73" i="1" s="1"/>
  <c r="D73" i="1"/>
  <c r="C73" i="1"/>
  <c r="B73" i="1"/>
  <c r="O72" i="1"/>
  <c r="M72" i="1" s="1"/>
  <c r="L72" i="1"/>
  <c r="K72" i="1"/>
  <c r="J72" i="1"/>
  <c r="G72" i="1"/>
  <c r="F72" i="1"/>
  <c r="D72" i="1"/>
  <c r="C72" i="1"/>
  <c r="B72" i="1"/>
  <c r="O71" i="1"/>
  <c r="L71" i="1"/>
  <c r="K71" i="1"/>
  <c r="J71" i="1"/>
  <c r="G71" i="1"/>
  <c r="I71" i="1" s="1"/>
  <c r="D71" i="1"/>
  <c r="C71" i="1"/>
  <c r="B71" i="1"/>
  <c r="O70" i="1"/>
  <c r="L70" i="1"/>
  <c r="K70" i="1"/>
  <c r="J70" i="1"/>
  <c r="N70" i="1" s="1"/>
  <c r="G70" i="1"/>
  <c r="D70" i="1"/>
  <c r="F70" i="1" s="1"/>
  <c r="C70" i="1"/>
  <c r="B70" i="1"/>
  <c r="O69" i="1"/>
  <c r="L69" i="1"/>
  <c r="K69" i="1"/>
  <c r="J69" i="1"/>
  <c r="G69" i="1"/>
  <c r="D69" i="1"/>
  <c r="C69" i="1"/>
  <c r="B69" i="1"/>
  <c r="O68" i="1"/>
  <c r="L68" i="1"/>
  <c r="K68" i="1"/>
  <c r="J68" i="1"/>
  <c r="G68" i="1"/>
  <c r="F68" i="1"/>
  <c r="D68" i="1"/>
  <c r="C68" i="1"/>
  <c r="B68" i="1"/>
  <c r="O67" i="1"/>
  <c r="M67" i="1" s="1"/>
  <c r="L67" i="1"/>
  <c r="K67" i="1"/>
  <c r="J67" i="1"/>
  <c r="G67" i="1"/>
  <c r="I67" i="1" s="1"/>
  <c r="D67" i="1"/>
  <c r="C67" i="1"/>
  <c r="B67" i="1"/>
  <c r="O66" i="1"/>
  <c r="L66" i="1"/>
  <c r="K66" i="1"/>
  <c r="J66" i="1"/>
  <c r="I66" i="1"/>
  <c r="G66" i="1"/>
  <c r="D66" i="1"/>
  <c r="C66" i="1"/>
  <c r="B66" i="1"/>
  <c r="O65" i="1"/>
  <c r="L65" i="1"/>
  <c r="K65" i="1"/>
  <c r="J65" i="1"/>
  <c r="G65" i="1"/>
  <c r="D65" i="1"/>
  <c r="C65" i="1"/>
  <c r="B65" i="1"/>
  <c r="O64" i="1"/>
  <c r="L64" i="1"/>
  <c r="K64" i="1"/>
  <c r="J64" i="1"/>
  <c r="G64" i="1"/>
  <c r="D64" i="1"/>
  <c r="C64" i="1"/>
  <c r="I64" i="1" s="1"/>
  <c r="B64" i="1"/>
  <c r="O63" i="1"/>
  <c r="L63" i="1"/>
  <c r="K63" i="1"/>
  <c r="J63" i="1"/>
  <c r="G63" i="1"/>
  <c r="D63" i="1"/>
  <c r="E63" i="1" s="1"/>
  <c r="C63" i="1"/>
  <c r="B63" i="1"/>
  <c r="O62" i="1"/>
  <c r="L62" i="1"/>
  <c r="K62" i="1"/>
  <c r="M62" i="1" s="1"/>
  <c r="J62" i="1"/>
  <c r="G62" i="1"/>
  <c r="I62" i="1" s="1"/>
  <c r="D62" i="1"/>
  <c r="C62" i="1"/>
  <c r="B62" i="1"/>
  <c r="O61" i="1"/>
  <c r="L61" i="1"/>
  <c r="K61" i="1"/>
  <c r="J61" i="1"/>
  <c r="G61" i="1"/>
  <c r="I61" i="1" s="1"/>
  <c r="D61" i="1"/>
  <c r="C61" i="1"/>
  <c r="B61" i="1"/>
  <c r="O60" i="1"/>
  <c r="M60" i="1" s="1"/>
  <c r="L60" i="1"/>
  <c r="K60" i="1"/>
  <c r="J60" i="1"/>
  <c r="G60" i="1"/>
  <c r="D60" i="1"/>
  <c r="C60" i="1"/>
  <c r="I60" i="1" s="1"/>
  <c r="B60" i="1"/>
  <c r="O59" i="1"/>
  <c r="L59" i="1"/>
  <c r="K59" i="1"/>
  <c r="J59" i="1"/>
  <c r="G59" i="1"/>
  <c r="D59" i="1"/>
  <c r="E59" i="1" s="1"/>
  <c r="C59" i="1"/>
  <c r="B59" i="1"/>
  <c r="O58" i="1"/>
  <c r="L58" i="1"/>
  <c r="K58" i="1"/>
  <c r="M58" i="1" s="1"/>
  <c r="J58" i="1"/>
  <c r="G58" i="1"/>
  <c r="I58" i="1" s="1"/>
  <c r="D58" i="1"/>
  <c r="C58" i="1"/>
  <c r="B58" i="1"/>
  <c r="O57" i="1"/>
  <c r="L57" i="1"/>
  <c r="K57" i="1"/>
  <c r="J57" i="1"/>
  <c r="G57" i="1"/>
  <c r="I57" i="1" s="1"/>
  <c r="D57" i="1"/>
  <c r="C57" i="1"/>
  <c r="B57" i="1"/>
  <c r="O56" i="1"/>
  <c r="L56" i="1"/>
  <c r="K56" i="1"/>
  <c r="J56" i="1"/>
  <c r="G56" i="1"/>
  <c r="D56" i="1"/>
  <c r="C56" i="1"/>
  <c r="B56" i="1"/>
  <c r="O55" i="1"/>
  <c r="L55" i="1"/>
  <c r="K55" i="1"/>
  <c r="J55" i="1"/>
  <c r="G55" i="1"/>
  <c r="I55" i="1" s="1"/>
  <c r="D55" i="1"/>
  <c r="C55" i="1"/>
  <c r="B55" i="1"/>
  <c r="O54" i="1"/>
  <c r="L54" i="1"/>
  <c r="K54" i="1"/>
  <c r="J54" i="1"/>
  <c r="G54" i="1"/>
  <c r="D54" i="1"/>
  <c r="C54" i="1"/>
  <c r="B54" i="1"/>
  <c r="O53" i="1"/>
  <c r="L53" i="1"/>
  <c r="K53" i="1"/>
  <c r="J53" i="1"/>
  <c r="G53" i="1"/>
  <c r="D53" i="1"/>
  <c r="C53" i="1"/>
  <c r="B53" i="1"/>
  <c r="O52" i="1"/>
  <c r="L52" i="1"/>
  <c r="K52" i="1"/>
  <c r="J52" i="1"/>
  <c r="G52" i="1"/>
  <c r="H52" i="1" s="1"/>
  <c r="D52" i="1"/>
  <c r="C52" i="1"/>
  <c r="B52" i="1"/>
  <c r="O51" i="1"/>
  <c r="L51" i="1"/>
  <c r="K51" i="1"/>
  <c r="J51" i="1"/>
  <c r="G51" i="1"/>
  <c r="D51" i="1"/>
  <c r="C51" i="1"/>
  <c r="B51" i="1"/>
  <c r="O50" i="1"/>
  <c r="M50" i="1" s="1"/>
  <c r="L50" i="1"/>
  <c r="K50" i="1"/>
  <c r="J50" i="1"/>
  <c r="G50" i="1"/>
  <c r="D50" i="1"/>
  <c r="C50" i="1"/>
  <c r="I50" i="1" s="1"/>
  <c r="B50" i="1"/>
  <c r="O49" i="1"/>
  <c r="L49" i="1"/>
  <c r="K49" i="1"/>
  <c r="J49" i="1"/>
  <c r="G49" i="1"/>
  <c r="D49" i="1"/>
  <c r="E49" i="1" s="1"/>
  <c r="C49" i="1"/>
  <c r="N49" i="1" s="1"/>
  <c r="B49" i="1"/>
  <c r="O48" i="1"/>
  <c r="L48" i="1"/>
  <c r="K48" i="1"/>
  <c r="J48" i="1"/>
  <c r="G48" i="1"/>
  <c r="D48" i="1"/>
  <c r="C48" i="1"/>
  <c r="B48" i="1"/>
  <c r="A44" i="1"/>
  <c r="O43" i="1"/>
  <c r="L43" i="1"/>
  <c r="K43" i="1"/>
  <c r="J43" i="1"/>
  <c r="G43" i="1"/>
  <c r="H43" i="1" s="1"/>
  <c r="D43" i="1"/>
  <c r="C43" i="1"/>
  <c r="B43" i="1"/>
  <c r="O42" i="1"/>
  <c r="L42" i="1"/>
  <c r="K42" i="1"/>
  <c r="J42" i="1"/>
  <c r="G42" i="1"/>
  <c r="I42" i="1" s="1"/>
  <c r="D42" i="1"/>
  <c r="F42" i="1" s="1"/>
  <c r="C42" i="1"/>
  <c r="B42" i="1"/>
  <c r="O41" i="1"/>
  <c r="L41" i="1"/>
  <c r="K41" i="1"/>
  <c r="J41" i="1"/>
  <c r="G41" i="1"/>
  <c r="H41" i="1" s="1"/>
  <c r="D41" i="1"/>
  <c r="C41" i="1"/>
  <c r="B41" i="1"/>
  <c r="O40" i="1"/>
  <c r="M40" i="1" s="1"/>
  <c r="L40" i="1"/>
  <c r="K40" i="1"/>
  <c r="J40" i="1"/>
  <c r="G40" i="1"/>
  <c r="D40" i="1"/>
  <c r="C40" i="1"/>
  <c r="I40" i="1" s="1"/>
  <c r="B40" i="1"/>
  <c r="O39" i="1"/>
  <c r="L39" i="1"/>
  <c r="K39" i="1"/>
  <c r="J39" i="1"/>
  <c r="G39" i="1"/>
  <c r="H39" i="1" s="1"/>
  <c r="D39" i="1"/>
  <c r="E39" i="1" s="1"/>
  <c r="C39" i="1"/>
  <c r="B39" i="1"/>
  <c r="O38" i="1"/>
  <c r="L38" i="1"/>
  <c r="K38" i="1"/>
  <c r="J38" i="1"/>
  <c r="G38" i="1"/>
  <c r="H38" i="1" s="1"/>
  <c r="D38" i="1"/>
  <c r="C38" i="1"/>
  <c r="I38" i="1" s="1"/>
  <c r="B38" i="1"/>
  <c r="O37" i="1"/>
  <c r="L37" i="1"/>
  <c r="K37" i="1"/>
  <c r="J37" i="1"/>
  <c r="G37" i="1"/>
  <c r="H37" i="1" s="1"/>
  <c r="D37" i="1"/>
  <c r="E37" i="1" s="1"/>
  <c r="C37" i="1"/>
  <c r="B37" i="1"/>
  <c r="O36" i="1"/>
  <c r="L36" i="1"/>
  <c r="K36" i="1"/>
  <c r="J36" i="1"/>
  <c r="G36" i="1"/>
  <c r="I36" i="1" s="1"/>
  <c r="D36" i="1"/>
  <c r="F36" i="1" s="1"/>
  <c r="C36" i="1"/>
  <c r="B36" i="1"/>
  <c r="O35" i="1"/>
  <c r="L35" i="1"/>
  <c r="K35" i="1"/>
  <c r="J35" i="1"/>
  <c r="G35" i="1"/>
  <c r="H35" i="1" s="1"/>
  <c r="D35" i="1"/>
  <c r="C35" i="1"/>
  <c r="B35" i="1"/>
  <c r="O34" i="1"/>
  <c r="L34" i="1"/>
  <c r="K34" i="1"/>
  <c r="J34" i="1"/>
  <c r="G34" i="1"/>
  <c r="D34" i="1"/>
  <c r="F34" i="1" s="1"/>
  <c r="C34" i="1"/>
  <c r="B34" i="1"/>
  <c r="O33" i="1"/>
  <c r="M33" i="1" s="1"/>
  <c r="L33" i="1"/>
  <c r="K33" i="1"/>
  <c r="J33" i="1"/>
  <c r="G33" i="1"/>
  <c r="H33" i="1" s="1"/>
  <c r="D33" i="1"/>
  <c r="C33" i="1"/>
  <c r="B33" i="1"/>
  <c r="O32" i="1"/>
  <c r="L32" i="1"/>
  <c r="K32" i="1"/>
  <c r="J32" i="1"/>
  <c r="G32" i="1"/>
  <c r="D32" i="1"/>
  <c r="C32" i="1"/>
  <c r="B32" i="1"/>
  <c r="O31" i="1"/>
  <c r="L31" i="1"/>
  <c r="K31" i="1"/>
  <c r="J31" i="1"/>
  <c r="G31" i="1"/>
  <c r="H31" i="1" s="1"/>
  <c r="D31" i="1"/>
  <c r="C31" i="1"/>
  <c r="B31" i="1"/>
  <c r="O30" i="1"/>
  <c r="L30" i="1"/>
  <c r="K30" i="1"/>
  <c r="J30" i="1"/>
  <c r="G30" i="1"/>
  <c r="I30" i="1" s="1"/>
  <c r="D30" i="1"/>
  <c r="F30" i="1" s="1"/>
  <c r="C30" i="1"/>
  <c r="B30" i="1"/>
  <c r="O29" i="1"/>
  <c r="M29" i="1" s="1"/>
  <c r="L29" i="1"/>
  <c r="K29" i="1"/>
  <c r="J29" i="1"/>
  <c r="G29" i="1"/>
  <c r="H29" i="1" s="1"/>
  <c r="D29" i="1"/>
  <c r="C29" i="1"/>
  <c r="B29" i="1"/>
  <c r="O28" i="1"/>
  <c r="H28" i="1" s="1"/>
  <c r="L28" i="1"/>
  <c r="K28" i="1"/>
  <c r="J28" i="1"/>
  <c r="I28" i="1"/>
  <c r="G28" i="1"/>
  <c r="D28" i="1"/>
  <c r="C28" i="1"/>
  <c r="B28" i="1"/>
  <c r="O27" i="1"/>
  <c r="L27" i="1"/>
  <c r="K27" i="1"/>
  <c r="J27" i="1"/>
  <c r="G27" i="1"/>
  <c r="H27" i="1" s="1"/>
  <c r="D27" i="1"/>
  <c r="C27" i="1"/>
  <c r="B27" i="1"/>
  <c r="O26" i="1"/>
  <c r="L26" i="1"/>
  <c r="K26" i="1"/>
  <c r="J26" i="1"/>
  <c r="N26" i="1" s="1"/>
  <c r="G26" i="1"/>
  <c r="H26" i="1" s="1"/>
  <c r="D26" i="1"/>
  <c r="C26" i="1"/>
  <c r="B26" i="1"/>
  <c r="O25" i="1"/>
  <c r="L25" i="1"/>
  <c r="K25" i="1"/>
  <c r="J25" i="1"/>
  <c r="G25" i="1"/>
  <c r="H25" i="1" s="1"/>
  <c r="D25" i="1"/>
  <c r="C25" i="1"/>
  <c r="B25" i="1"/>
  <c r="A21" i="1"/>
  <c r="O20" i="1"/>
  <c r="L20" i="1"/>
  <c r="K20" i="1"/>
  <c r="J20" i="1"/>
  <c r="G20" i="1"/>
  <c r="D20" i="1"/>
  <c r="C20" i="1"/>
  <c r="B20" i="1"/>
  <c r="O19" i="1"/>
  <c r="L19" i="1"/>
  <c r="K19" i="1"/>
  <c r="J19" i="1"/>
  <c r="N19" i="1" s="1"/>
  <c r="G19" i="1"/>
  <c r="I19" i="1" s="1"/>
  <c r="D19" i="1"/>
  <c r="F19" i="1" s="1"/>
  <c r="C19" i="1"/>
  <c r="B19" i="1"/>
  <c r="O18" i="1"/>
  <c r="L18" i="1"/>
  <c r="K18" i="1"/>
  <c r="J18" i="1"/>
  <c r="G18" i="1"/>
  <c r="I18" i="1" s="1"/>
  <c r="D18" i="1"/>
  <c r="C18" i="1"/>
  <c r="B18" i="1"/>
  <c r="O17" i="1"/>
  <c r="L17" i="1"/>
  <c r="K17" i="1"/>
  <c r="J17" i="1"/>
  <c r="G17" i="1"/>
  <c r="I17" i="1" s="1"/>
  <c r="D17" i="1"/>
  <c r="C17" i="1"/>
  <c r="B17" i="1"/>
  <c r="O16" i="1"/>
  <c r="M16" i="1" s="1"/>
  <c r="L16" i="1"/>
  <c r="K16" i="1"/>
  <c r="J16" i="1"/>
  <c r="G16" i="1"/>
  <c r="I16" i="1" s="1"/>
  <c r="D16" i="1"/>
  <c r="C16" i="1"/>
  <c r="B16" i="1"/>
  <c r="O15" i="1"/>
  <c r="M15" i="1" s="1"/>
  <c r="L15" i="1"/>
  <c r="K15" i="1"/>
  <c r="J15" i="1"/>
  <c r="G15" i="1"/>
  <c r="D15" i="1"/>
  <c r="C15" i="1"/>
  <c r="I15" i="1" s="1"/>
  <c r="B15" i="1"/>
  <c r="O14" i="1"/>
  <c r="L14" i="1"/>
  <c r="K14" i="1"/>
  <c r="J14" i="1"/>
  <c r="G14" i="1"/>
  <c r="D14" i="1"/>
  <c r="C14" i="1"/>
  <c r="B14" i="1"/>
  <c r="O13" i="1"/>
  <c r="L13" i="1"/>
  <c r="K13" i="1"/>
  <c r="J13" i="1"/>
  <c r="G13" i="1"/>
  <c r="I13" i="1" s="1"/>
  <c r="E13" i="1"/>
  <c r="D13" i="1"/>
  <c r="C13" i="1"/>
  <c r="B13" i="1"/>
  <c r="O12" i="1"/>
  <c r="M12" i="1" s="1"/>
  <c r="L12" i="1"/>
  <c r="K12" i="1"/>
  <c r="J12" i="1"/>
  <c r="G12" i="1"/>
  <c r="I12" i="1" s="1"/>
  <c r="D12" i="1"/>
  <c r="C12" i="1"/>
  <c r="B12" i="1"/>
  <c r="O11" i="1"/>
  <c r="M11" i="1" s="1"/>
  <c r="L11" i="1"/>
  <c r="K11" i="1"/>
  <c r="J11" i="1"/>
  <c r="I11" i="1"/>
  <c r="G11" i="1"/>
  <c r="D11" i="1"/>
  <c r="C11" i="1"/>
  <c r="B11" i="1"/>
  <c r="O10" i="1"/>
  <c r="L10" i="1"/>
  <c r="K10" i="1"/>
  <c r="J10" i="1"/>
  <c r="G10" i="1"/>
  <c r="D10" i="1"/>
  <c r="C10" i="1"/>
  <c r="B10" i="1"/>
  <c r="C21" i="1" l="1"/>
  <c r="N11" i="1"/>
  <c r="F15" i="1"/>
  <c r="N15" i="1"/>
  <c r="N64" i="1"/>
  <c r="I183" i="1"/>
  <c r="M17" i="1"/>
  <c r="L21" i="1"/>
  <c r="M13" i="1"/>
  <c r="M14" i="1"/>
  <c r="E15" i="1"/>
  <c r="I26" i="1"/>
  <c r="N27" i="1"/>
  <c r="N34" i="1"/>
  <c r="H36" i="1"/>
  <c r="M36" i="1"/>
  <c r="M38" i="1"/>
  <c r="M42" i="1"/>
  <c r="M43" i="1"/>
  <c r="N66" i="1"/>
  <c r="M68" i="1"/>
  <c r="I69" i="1"/>
  <c r="M69" i="1"/>
  <c r="E70" i="1"/>
  <c r="N72" i="1"/>
  <c r="N82" i="1"/>
  <c r="N84" i="1"/>
  <c r="N87" i="1"/>
  <c r="I89" i="1"/>
  <c r="I91" i="1"/>
  <c r="M91" i="1"/>
  <c r="I95" i="1"/>
  <c r="N102" i="1"/>
  <c r="N103" i="1"/>
  <c r="E108" i="1"/>
  <c r="M109" i="1"/>
  <c r="F115" i="1"/>
  <c r="F117" i="1"/>
  <c r="F125" i="1"/>
  <c r="I125" i="1"/>
  <c r="E178" i="1"/>
  <c r="M178" i="1"/>
  <c r="M18" i="1"/>
  <c r="E19" i="1"/>
  <c r="H32" i="1"/>
  <c r="N60" i="1"/>
  <c r="F11" i="1"/>
  <c r="I14" i="1"/>
  <c r="N17" i="1"/>
  <c r="K44" i="1"/>
  <c r="G21" i="1"/>
  <c r="F13" i="1"/>
  <c r="N13" i="1"/>
  <c r="F17" i="1"/>
  <c r="M19" i="1"/>
  <c r="I20" i="1"/>
  <c r="M20" i="1"/>
  <c r="D44" i="1"/>
  <c r="L44" i="1"/>
  <c r="F26" i="1"/>
  <c r="E27" i="1"/>
  <c r="I32" i="1"/>
  <c r="H40" i="1"/>
  <c r="N42" i="1"/>
  <c r="H50" i="1"/>
  <c r="N58" i="1"/>
  <c r="I59" i="1"/>
  <c r="N62" i="1"/>
  <c r="I63" i="1"/>
  <c r="N68" i="1"/>
  <c r="F81" i="1"/>
  <c r="E82" i="1"/>
  <c r="F85" i="1"/>
  <c r="M85" i="1"/>
  <c r="F93" i="1"/>
  <c r="I97" i="1"/>
  <c r="M97" i="1"/>
  <c r="N98" i="1"/>
  <c r="F101" i="1"/>
  <c r="E102" i="1"/>
  <c r="N106" i="1"/>
  <c r="M119" i="1"/>
  <c r="H119" i="1"/>
  <c r="M122" i="1"/>
  <c r="M124" i="1"/>
  <c r="E125" i="1"/>
  <c r="M181" i="1"/>
  <c r="M30" i="1"/>
  <c r="E41" i="1"/>
  <c r="E51" i="1"/>
  <c r="E53" i="1"/>
  <c r="E55" i="1"/>
  <c r="E57" i="1"/>
  <c r="E61" i="1"/>
  <c r="M71" i="1"/>
  <c r="N74" i="1"/>
  <c r="M84" i="1"/>
  <c r="N90" i="1"/>
  <c r="N96" i="1"/>
  <c r="N99" i="1"/>
  <c r="E106" i="1"/>
  <c r="N108" i="1"/>
  <c r="M125" i="1"/>
  <c r="M127" i="1"/>
  <c r="M128" i="1"/>
  <c r="M129" i="1"/>
  <c r="F131" i="1"/>
  <c r="E131" i="1"/>
  <c r="C225" i="1"/>
  <c r="K225" i="1"/>
  <c r="N160" i="1"/>
  <c r="H164" i="1"/>
  <c r="H178" i="1"/>
  <c r="N184" i="1"/>
  <c r="I187" i="1"/>
  <c r="I191" i="1"/>
  <c r="E192" i="1"/>
  <c r="M197" i="1"/>
  <c r="E198" i="1"/>
  <c r="N200" i="1"/>
  <c r="M205" i="1"/>
  <c r="N208" i="1"/>
  <c r="M217" i="1"/>
  <c r="N222" i="1"/>
  <c r="H233" i="1"/>
  <c r="N245" i="1"/>
  <c r="I247" i="1"/>
  <c r="M248" i="1"/>
  <c r="M250" i="1"/>
  <c r="H251" i="1"/>
  <c r="N253" i="1"/>
  <c r="I255" i="1"/>
  <c r="N247" i="1"/>
  <c r="M261" i="1"/>
  <c r="M262" i="1"/>
  <c r="E263" i="1"/>
  <c r="M264" i="1"/>
  <c r="E265" i="1"/>
  <c r="M266" i="1"/>
  <c r="M268" i="1"/>
  <c r="E269" i="1"/>
  <c r="N271" i="1"/>
  <c r="M279" i="1"/>
  <c r="F283" i="1"/>
  <c r="F284" i="1"/>
  <c r="M311" i="1"/>
  <c r="M325" i="1"/>
  <c r="I333" i="1"/>
  <c r="F336" i="1"/>
  <c r="N107" i="1"/>
  <c r="I115" i="1"/>
  <c r="I116" i="1"/>
  <c r="E116" i="1"/>
  <c r="F127" i="1"/>
  <c r="N132" i="1"/>
  <c r="M140" i="1"/>
  <c r="M148" i="1"/>
  <c r="M156" i="1"/>
  <c r="M158" i="1"/>
  <c r="E159" i="1"/>
  <c r="F160" i="1"/>
  <c r="E161" i="1"/>
  <c r="I164" i="1"/>
  <c r="I171" i="1"/>
  <c r="I181" i="1"/>
  <c r="F182" i="1"/>
  <c r="I185" i="1"/>
  <c r="E194" i="1"/>
  <c r="N196" i="1"/>
  <c r="M201" i="1"/>
  <c r="N204" i="1"/>
  <c r="E210" i="1"/>
  <c r="M215" i="1"/>
  <c r="N216" i="1"/>
  <c r="I220" i="1"/>
  <c r="I222" i="1"/>
  <c r="I229" i="1"/>
  <c r="I233" i="1"/>
  <c r="I237" i="1"/>
  <c r="H239" i="1"/>
  <c r="I241" i="1"/>
  <c r="E241" i="1"/>
  <c r="M242" i="1"/>
  <c r="I243" i="1"/>
  <c r="E245" i="1"/>
  <c r="F247" i="1"/>
  <c r="N251" i="1"/>
  <c r="F255" i="1"/>
  <c r="N256" i="1"/>
  <c r="N261" i="1"/>
  <c r="N263" i="1"/>
  <c r="N265" i="1"/>
  <c r="N267" i="1"/>
  <c r="H269" i="1"/>
  <c r="F271" i="1"/>
  <c r="H279" i="1"/>
  <c r="H281" i="1"/>
  <c r="I282" i="1"/>
  <c r="M282" i="1"/>
  <c r="M283" i="1"/>
  <c r="E284" i="1"/>
  <c r="E285" i="1"/>
  <c r="I296" i="1"/>
  <c r="E299" i="1"/>
  <c r="I301" i="1"/>
  <c r="M303" i="1"/>
  <c r="F305" i="1"/>
  <c r="F308" i="1"/>
  <c r="E309" i="1"/>
  <c r="N313" i="1"/>
  <c r="I319" i="1"/>
  <c r="H320" i="1"/>
  <c r="N327" i="1"/>
  <c r="F329" i="1"/>
  <c r="I336" i="1"/>
  <c r="I337" i="1"/>
  <c r="M337" i="1"/>
  <c r="I339" i="1"/>
  <c r="M118" i="1"/>
  <c r="E120" i="1"/>
  <c r="E127" i="1"/>
  <c r="N130" i="1"/>
  <c r="M142" i="1"/>
  <c r="M150" i="1"/>
  <c r="I159" i="1"/>
  <c r="I160" i="1"/>
  <c r="M162" i="1"/>
  <c r="N167" i="1"/>
  <c r="H185" i="1"/>
  <c r="M185" i="1"/>
  <c r="M189" i="1"/>
  <c r="N192" i="1"/>
  <c r="N193" i="1"/>
  <c r="M193" i="1"/>
  <c r="M195" i="1"/>
  <c r="E196" i="1"/>
  <c r="N198" i="1"/>
  <c r="M203" i="1"/>
  <c r="N206" i="1"/>
  <c r="I210" i="1"/>
  <c r="H213" i="1"/>
  <c r="E216" i="1"/>
  <c r="N218" i="1"/>
  <c r="M221" i="1"/>
  <c r="I224" i="1"/>
  <c r="E231" i="1"/>
  <c r="E235" i="1"/>
  <c r="N241" i="1"/>
  <c r="N243" i="1"/>
  <c r="I245" i="1"/>
  <c r="M245" i="1"/>
  <c r="I246" i="1"/>
  <c r="M246" i="1"/>
  <c r="I254" i="1"/>
  <c r="M254" i="1"/>
  <c r="I270" i="1"/>
  <c r="M270" i="1"/>
  <c r="E273" i="1"/>
  <c r="E274" i="1"/>
  <c r="M285" i="1"/>
  <c r="M289" i="1"/>
  <c r="I298" i="1"/>
  <c r="I308" i="1"/>
  <c r="I315" i="1"/>
  <c r="H316" i="1"/>
  <c r="I318" i="1"/>
  <c r="N328" i="1"/>
  <c r="N334" i="1"/>
  <c r="N336" i="1"/>
  <c r="E31" i="1"/>
  <c r="F31" i="1"/>
  <c r="F66" i="1"/>
  <c r="E66" i="1"/>
  <c r="I93" i="1"/>
  <c r="H93" i="1"/>
  <c r="F122" i="1"/>
  <c r="E122" i="1"/>
  <c r="E163" i="1"/>
  <c r="F163" i="1"/>
  <c r="M259" i="1"/>
  <c r="E259" i="1"/>
  <c r="M271" i="1"/>
  <c r="E271" i="1"/>
  <c r="J21" i="1"/>
  <c r="M21" i="1" s="1"/>
  <c r="N28" i="1"/>
  <c r="H30" i="1"/>
  <c r="N40" i="1"/>
  <c r="M41" i="1"/>
  <c r="E42" i="1"/>
  <c r="G76" i="1"/>
  <c r="L76" i="1"/>
  <c r="F54" i="1"/>
  <c r="E54" i="1"/>
  <c r="F56" i="1"/>
  <c r="F58" i="1"/>
  <c r="E58" i="1"/>
  <c r="F62" i="1"/>
  <c r="E62" i="1"/>
  <c r="I65" i="1"/>
  <c r="H65" i="1"/>
  <c r="N83" i="1"/>
  <c r="E92" i="1"/>
  <c r="F96" i="1"/>
  <c r="E96" i="1"/>
  <c r="I105" i="1"/>
  <c r="H105" i="1"/>
  <c r="H133" i="1"/>
  <c r="I133" i="1"/>
  <c r="I144" i="1"/>
  <c r="H144" i="1"/>
  <c r="M144" i="1"/>
  <c r="I152" i="1"/>
  <c r="H152" i="1"/>
  <c r="M152" i="1"/>
  <c r="O21" i="1"/>
  <c r="E11" i="1"/>
  <c r="D76" i="1"/>
  <c r="F48" i="1"/>
  <c r="E48" i="1"/>
  <c r="I142" i="1"/>
  <c r="H142" i="1"/>
  <c r="I150" i="1"/>
  <c r="H150" i="1"/>
  <c r="I234" i="1"/>
  <c r="H234" i="1"/>
  <c r="F239" i="1"/>
  <c r="E239" i="1"/>
  <c r="I259" i="1"/>
  <c r="H259" i="1"/>
  <c r="I273" i="1"/>
  <c r="H273" i="1"/>
  <c r="N281" i="1"/>
  <c r="I281" i="1"/>
  <c r="O44" i="1"/>
  <c r="K21" i="1"/>
  <c r="H11" i="1"/>
  <c r="N12" i="1"/>
  <c r="H13" i="1"/>
  <c r="N14" i="1"/>
  <c r="H15" i="1"/>
  <c r="N16" i="1"/>
  <c r="H17" i="1"/>
  <c r="N18" i="1"/>
  <c r="H19" i="1"/>
  <c r="N20" i="1"/>
  <c r="J44" i="1"/>
  <c r="M26" i="1"/>
  <c r="F28" i="1"/>
  <c r="N31" i="1"/>
  <c r="M32" i="1"/>
  <c r="E33" i="1"/>
  <c r="N37" i="1"/>
  <c r="F39" i="1"/>
  <c r="F40" i="1"/>
  <c r="H42" i="1"/>
  <c r="I48" i="1"/>
  <c r="M48" i="1"/>
  <c r="F50" i="1"/>
  <c r="E50" i="1"/>
  <c r="I52" i="1"/>
  <c r="I53" i="1"/>
  <c r="H53" i="1"/>
  <c r="H54" i="1"/>
  <c r="I54" i="1"/>
  <c r="H56" i="1"/>
  <c r="I56" i="1"/>
  <c r="E68" i="1"/>
  <c r="M70" i="1"/>
  <c r="E72" i="1"/>
  <c r="E86" i="1"/>
  <c r="F86" i="1"/>
  <c r="D135" i="1"/>
  <c r="F118" i="1"/>
  <c r="E118" i="1"/>
  <c r="F124" i="1"/>
  <c r="I146" i="1"/>
  <c r="H146" i="1"/>
  <c r="M146" i="1"/>
  <c r="I154" i="1"/>
  <c r="H154" i="1"/>
  <c r="M154" i="1"/>
  <c r="F215" i="1"/>
  <c r="E215" i="1"/>
  <c r="N219" i="1"/>
  <c r="I219" i="1"/>
  <c r="M243" i="1"/>
  <c r="E243" i="1"/>
  <c r="E17" i="1"/>
  <c r="F52" i="1"/>
  <c r="E52" i="1"/>
  <c r="E10" i="1"/>
  <c r="E12" i="1"/>
  <c r="E14" i="1"/>
  <c r="E16" i="1"/>
  <c r="E18" i="1"/>
  <c r="E20" i="1"/>
  <c r="N25" i="1"/>
  <c r="I34" i="1"/>
  <c r="H34" i="1"/>
  <c r="M34" i="1"/>
  <c r="M35" i="1"/>
  <c r="E43" i="1"/>
  <c r="C76" i="1"/>
  <c r="N76" i="1" s="1"/>
  <c r="N51" i="1"/>
  <c r="F60" i="1"/>
  <c r="E60" i="1"/>
  <c r="F64" i="1"/>
  <c r="E64" i="1"/>
  <c r="O110" i="1"/>
  <c r="I81" i="1"/>
  <c r="H81" i="1"/>
  <c r="I85" i="1"/>
  <c r="H85" i="1"/>
  <c r="F94" i="1"/>
  <c r="E94" i="1"/>
  <c r="I117" i="1"/>
  <c r="H117" i="1"/>
  <c r="H124" i="1"/>
  <c r="I124" i="1"/>
  <c r="J173" i="1"/>
  <c r="I140" i="1"/>
  <c r="H140" i="1"/>
  <c r="I148" i="1"/>
  <c r="H148" i="1"/>
  <c r="I156" i="1"/>
  <c r="H156" i="1"/>
  <c r="I178" i="1"/>
  <c r="F180" i="1"/>
  <c r="E180" i="1"/>
  <c r="N201" i="1"/>
  <c r="I201" i="1"/>
  <c r="N209" i="1"/>
  <c r="I209" i="1"/>
  <c r="M57" i="1"/>
  <c r="M59" i="1"/>
  <c r="M61" i="1"/>
  <c r="M63" i="1"/>
  <c r="M65" i="1"/>
  <c r="N75" i="1"/>
  <c r="J110" i="1"/>
  <c r="M81" i="1"/>
  <c r="F83" i="1"/>
  <c r="F87" i="1"/>
  <c r="M90" i="1"/>
  <c r="M93" i="1"/>
  <c r="M95" i="1"/>
  <c r="M101" i="1"/>
  <c r="F103" i="1"/>
  <c r="M105" i="1"/>
  <c r="F107" i="1"/>
  <c r="M107" i="1"/>
  <c r="M108" i="1"/>
  <c r="G135" i="1"/>
  <c r="O135" i="1"/>
  <c r="M116" i="1"/>
  <c r="M117" i="1"/>
  <c r="M121" i="1"/>
  <c r="F123" i="1"/>
  <c r="N125" i="1"/>
  <c r="M126" i="1"/>
  <c r="C173" i="1"/>
  <c r="K173" i="1"/>
  <c r="N141" i="1"/>
  <c r="N143" i="1"/>
  <c r="N145" i="1"/>
  <c r="N147" i="1"/>
  <c r="N149" i="1"/>
  <c r="N151" i="1"/>
  <c r="N153" i="1"/>
  <c r="N155" i="1"/>
  <c r="N157" i="1"/>
  <c r="M159" i="1"/>
  <c r="N161" i="1"/>
  <c r="N162" i="1"/>
  <c r="I162" i="1"/>
  <c r="F164" i="1"/>
  <c r="N164" i="1"/>
  <c r="M165" i="1"/>
  <c r="M169" i="1"/>
  <c r="I172" i="1"/>
  <c r="H172" i="1"/>
  <c r="E184" i="1"/>
  <c r="F184" i="1"/>
  <c r="M187" i="1"/>
  <c r="M191" i="1"/>
  <c r="N203" i="1"/>
  <c r="I203" i="1"/>
  <c r="N232" i="1"/>
  <c r="M267" i="1"/>
  <c r="E267" i="1"/>
  <c r="I326" i="1"/>
  <c r="H326" i="1"/>
  <c r="M27" i="1"/>
  <c r="N29" i="1"/>
  <c r="F32" i="1"/>
  <c r="N32" i="1"/>
  <c r="N35" i="1"/>
  <c r="F38" i="1"/>
  <c r="N38" i="1"/>
  <c r="M39" i="1"/>
  <c r="J76" i="1"/>
  <c r="O76" i="1"/>
  <c r="I49" i="1"/>
  <c r="M49" i="1"/>
  <c r="N50" i="1"/>
  <c r="I51" i="1"/>
  <c r="M51" i="1"/>
  <c r="N52" i="1"/>
  <c r="M53" i="1"/>
  <c r="N54" i="1"/>
  <c r="H55" i="1"/>
  <c r="M55" i="1"/>
  <c r="E56" i="1"/>
  <c r="N56" i="1"/>
  <c r="N65" i="1"/>
  <c r="N67" i="1"/>
  <c r="H68" i="1"/>
  <c r="N69" i="1"/>
  <c r="H70" i="1"/>
  <c r="N71" i="1"/>
  <c r="H72" i="1"/>
  <c r="N73" i="1"/>
  <c r="C110" i="1"/>
  <c r="N110" i="1" s="1"/>
  <c r="K110" i="1"/>
  <c r="M82" i="1"/>
  <c r="M83" i="1"/>
  <c r="E84" i="1"/>
  <c r="N85" i="1"/>
  <c r="M86" i="1"/>
  <c r="I88" i="1"/>
  <c r="N88" i="1"/>
  <c r="H89" i="1"/>
  <c r="M89" i="1"/>
  <c r="E90" i="1"/>
  <c r="N91" i="1"/>
  <c r="N93" i="1"/>
  <c r="N94" i="1"/>
  <c r="N97" i="1"/>
  <c r="H98" i="1"/>
  <c r="F99" i="1"/>
  <c r="M99" i="1"/>
  <c r="N100" i="1"/>
  <c r="M100" i="1"/>
  <c r="H101" i="1"/>
  <c r="M102" i="1"/>
  <c r="N104" i="1"/>
  <c r="N105" i="1"/>
  <c r="I107" i="1"/>
  <c r="N109" i="1"/>
  <c r="J135" i="1"/>
  <c r="H115" i="1"/>
  <c r="M115" i="1"/>
  <c r="N117" i="1"/>
  <c r="F119" i="1"/>
  <c r="M120" i="1"/>
  <c r="I123" i="1"/>
  <c r="M123" i="1"/>
  <c r="E124" i="1"/>
  <c r="N128" i="1"/>
  <c r="F129" i="1"/>
  <c r="I131" i="1"/>
  <c r="M132" i="1"/>
  <c r="E133" i="1"/>
  <c r="N133" i="1"/>
  <c r="H134" i="1"/>
  <c r="M134" i="1"/>
  <c r="E139" i="1"/>
  <c r="L173" i="1"/>
  <c r="F140" i="1"/>
  <c r="E141" i="1"/>
  <c r="F142" i="1"/>
  <c r="E143" i="1"/>
  <c r="F144" i="1"/>
  <c r="E145" i="1"/>
  <c r="F146" i="1"/>
  <c r="E147" i="1"/>
  <c r="F148" i="1"/>
  <c r="E149" i="1"/>
  <c r="F150" i="1"/>
  <c r="E151" i="1"/>
  <c r="F152" i="1"/>
  <c r="E153" i="1"/>
  <c r="F154" i="1"/>
  <c r="E155" i="1"/>
  <c r="F156" i="1"/>
  <c r="F158" i="1"/>
  <c r="N158" i="1"/>
  <c r="H160" i="1"/>
  <c r="M160" i="1"/>
  <c r="F162" i="1"/>
  <c r="I163" i="1"/>
  <c r="M163" i="1"/>
  <c r="N165" i="1"/>
  <c r="H166" i="1"/>
  <c r="M166" i="1"/>
  <c r="E167" i="1"/>
  <c r="N168" i="1"/>
  <c r="N170" i="1"/>
  <c r="F183" i="1"/>
  <c r="E183" i="1"/>
  <c r="I189" i="1"/>
  <c r="I193" i="1"/>
  <c r="N197" i="1"/>
  <c r="I197" i="1"/>
  <c r="N205" i="1"/>
  <c r="I205" i="1"/>
  <c r="N211" i="1"/>
  <c r="H229" i="1"/>
  <c r="M247" i="1"/>
  <c r="H253" i="1"/>
  <c r="N322" i="1"/>
  <c r="I322" i="1"/>
  <c r="M28" i="1"/>
  <c r="E29" i="1"/>
  <c r="N30" i="1"/>
  <c r="M31" i="1"/>
  <c r="N33" i="1"/>
  <c r="E35" i="1"/>
  <c r="N36" i="1"/>
  <c r="M37" i="1"/>
  <c r="N39" i="1"/>
  <c r="N41" i="1"/>
  <c r="N43" i="1"/>
  <c r="K76" i="1"/>
  <c r="N53" i="1"/>
  <c r="N55" i="1"/>
  <c r="N57" i="1"/>
  <c r="H58" i="1"/>
  <c r="N59" i="1"/>
  <c r="H60" i="1"/>
  <c r="N61" i="1"/>
  <c r="H62" i="1"/>
  <c r="N63" i="1"/>
  <c r="H64" i="1"/>
  <c r="E65" i="1"/>
  <c r="H66" i="1"/>
  <c r="E67" i="1"/>
  <c r="I68" i="1"/>
  <c r="E69" i="1"/>
  <c r="I70" i="1"/>
  <c r="E71" i="1"/>
  <c r="I72" i="1"/>
  <c r="E73" i="1"/>
  <c r="I74" i="1"/>
  <c r="I75" i="1"/>
  <c r="M75" i="1"/>
  <c r="D110" i="1"/>
  <c r="F110" i="1" s="1"/>
  <c r="L110" i="1"/>
  <c r="N81" i="1"/>
  <c r="F84" i="1"/>
  <c r="N86" i="1"/>
  <c r="M87" i="1"/>
  <c r="E88" i="1"/>
  <c r="N89" i="1"/>
  <c r="N95" i="1"/>
  <c r="H96" i="1"/>
  <c r="F97" i="1"/>
  <c r="I99" i="1"/>
  <c r="E100" i="1"/>
  <c r="N101" i="1"/>
  <c r="M103" i="1"/>
  <c r="E104" i="1"/>
  <c r="M106" i="1"/>
  <c r="C135" i="1"/>
  <c r="K135" i="1"/>
  <c r="N115" i="1"/>
  <c r="I118" i="1"/>
  <c r="N120" i="1"/>
  <c r="N121" i="1"/>
  <c r="N122" i="1"/>
  <c r="H125" i="1"/>
  <c r="N126" i="1"/>
  <c r="H127" i="1"/>
  <c r="M130" i="1"/>
  <c r="M131" i="1"/>
  <c r="N134" i="1"/>
  <c r="I139" i="1"/>
  <c r="M139" i="1"/>
  <c r="N140" i="1"/>
  <c r="I141" i="1"/>
  <c r="M141" i="1"/>
  <c r="N142" i="1"/>
  <c r="I143" i="1"/>
  <c r="M143" i="1"/>
  <c r="N144" i="1"/>
  <c r="I145" i="1"/>
  <c r="M145" i="1"/>
  <c r="N146" i="1"/>
  <c r="I147" i="1"/>
  <c r="M147" i="1"/>
  <c r="N148" i="1"/>
  <c r="I149" i="1"/>
  <c r="M149" i="1"/>
  <c r="N150" i="1"/>
  <c r="I151" i="1"/>
  <c r="M151" i="1"/>
  <c r="N152" i="1"/>
  <c r="I153" i="1"/>
  <c r="M153" i="1"/>
  <c r="N154" i="1"/>
  <c r="I155" i="1"/>
  <c r="M155" i="1"/>
  <c r="N156" i="1"/>
  <c r="I157" i="1"/>
  <c r="M157" i="1"/>
  <c r="N159" i="1"/>
  <c r="I161" i="1"/>
  <c r="M161" i="1"/>
  <c r="N163" i="1"/>
  <c r="M164" i="1"/>
  <c r="E165" i="1"/>
  <c r="N166" i="1"/>
  <c r="F167" i="1"/>
  <c r="M168" i="1"/>
  <c r="E169" i="1"/>
  <c r="F169" i="1"/>
  <c r="I195" i="1"/>
  <c r="N199" i="1"/>
  <c r="I199" i="1"/>
  <c r="N207" i="1"/>
  <c r="I207" i="1"/>
  <c r="F221" i="1"/>
  <c r="E221" i="1"/>
  <c r="E222" i="1"/>
  <c r="I230" i="1"/>
  <c r="H230" i="1"/>
  <c r="M241" i="1"/>
  <c r="M249" i="1"/>
  <c r="E251" i="1"/>
  <c r="M253" i="1"/>
  <c r="M288" i="1"/>
  <c r="E288" i="1"/>
  <c r="F170" i="1"/>
  <c r="M171" i="1"/>
  <c r="M172" i="1"/>
  <c r="D225" i="1"/>
  <c r="L225" i="1"/>
  <c r="F178" i="1"/>
  <c r="I179" i="1"/>
  <c r="M179" i="1"/>
  <c r="N181" i="1"/>
  <c r="M182" i="1"/>
  <c r="E186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M211" i="1"/>
  <c r="N212" i="1"/>
  <c r="M214" i="1"/>
  <c r="F219" i="1"/>
  <c r="M220" i="1"/>
  <c r="M224" i="1"/>
  <c r="D291" i="1"/>
  <c r="E291" i="1" s="1"/>
  <c r="J291" i="1"/>
  <c r="M230" i="1"/>
  <c r="F232" i="1"/>
  <c r="M233" i="1"/>
  <c r="F236" i="1"/>
  <c r="E303" i="1"/>
  <c r="F303" i="1"/>
  <c r="E313" i="1"/>
  <c r="F313" i="1"/>
  <c r="I334" i="1"/>
  <c r="E339" i="1"/>
  <c r="F339" i="1"/>
  <c r="I170" i="1"/>
  <c r="M170" i="1"/>
  <c r="E171" i="1"/>
  <c r="N172" i="1"/>
  <c r="G225" i="1"/>
  <c r="O225" i="1"/>
  <c r="H180" i="1"/>
  <c r="N187" i="1"/>
  <c r="N189" i="1"/>
  <c r="N191" i="1"/>
  <c r="I192" i="1"/>
  <c r="M192" i="1"/>
  <c r="I194" i="1"/>
  <c r="M194" i="1"/>
  <c r="E195" i="1"/>
  <c r="I196" i="1"/>
  <c r="M196" i="1"/>
  <c r="E197" i="1"/>
  <c r="I198" i="1"/>
  <c r="M198" i="1"/>
  <c r="E199" i="1"/>
  <c r="I200" i="1"/>
  <c r="M200" i="1"/>
  <c r="E201" i="1"/>
  <c r="I202" i="1"/>
  <c r="M202" i="1"/>
  <c r="E203" i="1"/>
  <c r="I204" i="1"/>
  <c r="M204" i="1"/>
  <c r="E205" i="1"/>
  <c r="I206" i="1"/>
  <c r="M206" i="1"/>
  <c r="E207" i="1"/>
  <c r="I208" i="1"/>
  <c r="M208" i="1"/>
  <c r="E209" i="1"/>
  <c r="E211" i="1"/>
  <c r="F213" i="1"/>
  <c r="M216" i="1"/>
  <c r="N217" i="1"/>
  <c r="I218" i="1"/>
  <c r="M218" i="1"/>
  <c r="E219" i="1"/>
  <c r="M222" i="1"/>
  <c r="N223" i="1"/>
  <c r="N230" i="1"/>
  <c r="I232" i="1"/>
  <c r="E233" i="1"/>
  <c r="N234" i="1"/>
  <c r="I236" i="1"/>
  <c r="E237" i="1"/>
  <c r="M237" i="1"/>
  <c r="N240" i="1"/>
  <c r="H241" i="1"/>
  <c r="H243" i="1"/>
  <c r="H245" i="1"/>
  <c r="N246" i="1"/>
  <c r="H247" i="1"/>
  <c r="N248" i="1"/>
  <c r="H249" i="1"/>
  <c r="N250" i="1"/>
  <c r="N252" i="1"/>
  <c r="N254" i="1"/>
  <c r="H255" i="1"/>
  <c r="M255" i="1"/>
  <c r="I256" i="1"/>
  <c r="M256" i="1"/>
  <c r="M263" i="1"/>
  <c r="M269" i="1"/>
  <c r="N278" i="1"/>
  <c r="L340" i="1"/>
  <c r="I302" i="1"/>
  <c r="H302" i="1"/>
  <c r="H318" i="1"/>
  <c r="H322" i="1"/>
  <c r="I338" i="1"/>
  <c r="H338" i="1"/>
  <c r="H170" i="1"/>
  <c r="J225" i="1"/>
  <c r="N225" i="1" s="1"/>
  <c r="N179" i="1"/>
  <c r="N180" i="1"/>
  <c r="N182" i="1"/>
  <c r="H209" i="1"/>
  <c r="N210" i="1"/>
  <c r="I212" i="1"/>
  <c r="M212" i="1"/>
  <c r="E213" i="1"/>
  <c r="N214" i="1"/>
  <c r="N215" i="1"/>
  <c r="F217" i="1"/>
  <c r="H219" i="1"/>
  <c r="N220" i="1"/>
  <c r="N221" i="1"/>
  <c r="F223" i="1"/>
  <c r="M223" i="1"/>
  <c r="N224" i="1"/>
  <c r="L291" i="1"/>
  <c r="F230" i="1"/>
  <c r="I231" i="1"/>
  <c r="M231" i="1"/>
  <c r="H232" i="1"/>
  <c r="M232" i="1"/>
  <c r="F234" i="1"/>
  <c r="I235" i="1"/>
  <c r="M235" i="1"/>
  <c r="H236" i="1"/>
  <c r="M236" i="1"/>
  <c r="N238" i="1"/>
  <c r="M239" i="1"/>
  <c r="E244" i="1"/>
  <c r="E246" i="1"/>
  <c r="E248" i="1"/>
  <c r="E250" i="1"/>
  <c r="E252" i="1"/>
  <c r="E254" i="1"/>
  <c r="N255" i="1"/>
  <c r="I257" i="1"/>
  <c r="H257" i="1"/>
  <c r="M257" i="1"/>
  <c r="M258" i="1"/>
  <c r="M265" i="1"/>
  <c r="H271" i="1"/>
  <c r="E333" i="1"/>
  <c r="F333" i="1"/>
  <c r="N274" i="1"/>
  <c r="N275" i="1"/>
  <c r="I275" i="1"/>
  <c r="M276" i="1"/>
  <c r="M277" i="1"/>
  <c r="N279" i="1"/>
  <c r="E281" i="1"/>
  <c r="M284" i="1"/>
  <c r="C340" i="1"/>
  <c r="I295" i="1"/>
  <c r="O340" i="1"/>
  <c r="E301" i="1"/>
  <c r="M301" i="1"/>
  <c r="N304" i="1"/>
  <c r="F306" i="1"/>
  <c r="I307" i="1"/>
  <c r="E311" i="1"/>
  <c r="N311" i="1"/>
  <c r="N314" i="1"/>
  <c r="F316" i="1"/>
  <c r="N316" i="1"/>
  <c r="F318" i="1"/>
  <c r="N318" i="1"/>
  <c r="F320" i="1"/>
  <c r="N320" i="1"/>
  <c r="F322" i="1"/>
  <c r="M322" i="1"/>
  <c r="M323" i="1"/>
  <c r="N325" i="1"/>
  <c r="M326" i="1"/>
  <c r="I329" i="1"/>
  <c r="M329" i="1"/>
  <c r="E331" i="1"/>
  <c r="N331" i="1"/>
  <c r="F334" i="1"/>
  <c r="M335" i="1"/>
  <c r="N337" i="1"/>
  <c r="N258" i="1"/>
  <c r="N260" i="1"/>
  <c r="H261" i="1"/>
  <c r="N262" i="1"/>
  <c r="H263" i="1"/>
  <c r="N264" i="1"/>
  <c r="H265" i="1"/>
  <c r="N266" i="1"/>
  <c r="H267" i="1"/>
  <c r="N268" i="1"/>
  <c r="N270" i="1"/>
  <c r="N272" i="1"/>
  <c r="N273" i="1"/>
  <c r="E275" i="1"/>
  <c r="H277" i="1"/>
  <c r="I280" i="1"/>
  <c r="M280" i="1"/>
  <c r="N282" i="1"/>
  <c r="H285" i="1"/>
  <c r="F287" i="1"/>
  <c r="N289" i="1"/>
  <c r="M290" i="1"/>
  <c r="N295" i="1"/>
  <c r="H296" i="1"/>
  <c r="F297" i="1"/>
  <c r="M297" i="1"/>
  <c r="H298" i="1"/>
  <c r="M298" i="1"/>
  <c r="F299" i="1"/>
  <c r="M299" i="1"/>
  <c r="H300" i="1"/>
  <c r="F301" i="1"/>
  <c r="N302" i="1"/>
  <c r="I305" i="1"/>
  <c r="I306" i="1"/>
  <c r="E307" i="1"/>
  <c r="N307" i="1"/>
  <c r="H308" i="1"/>
  <c r="M308" i="1"/>
  <c r="F309" i="1"/>
  <c r="N309" i="1"/>
  <c r="H310" i="1"/>
  <c r="M310" i="1"/>
  <c r="F311" i="1"/>
  <c r="I312" i="1"/>
  <c r="N312" i="1"/>
  <c r="F314" i="1"/>
  <c r="H315" i="1"/>
  <c r="M315" i="1"/>
  <c r="H317" i="1"/>
  <c r="M317" i="1"/>
  <c r="H319" i="1"/>
  <c r="M319" i="1"/>
  <c r="H321" i="1"/>
  <c r="M321" i="1"/>
  <c r="N323" i="1"/>
  <c r="H324" i="1"/>
  <c r="M324" i="1"/>
  <c r="E325" i="1"/>
  <c r="N326" i="1"/>
  <c r="F327" i="1"/>
  <c r="F328" i="1"/>
  <c r="N329" i="1"/>
  <c r="N332" i="1"/>
  <c r="M333" i="1"/>
  <c r="N335" i="1"/>
  <c r="H336" i="1"/>
  <c r="M336" i="1"/>
  <c r="E337" i="1"/>
  <c r="N338" i="1"/>
  <c r="M338" i="1"/>
  <c r="M339" i="1"/>
  <c r="E256" i="1"/>
  <c r="F257" i="1"/>
  <c r="E258" i="1"/>
  <c r="F259" i="1"/>
  <c r="E260" i="1"/>
  <c r="E262" i="1"/>
  <c r="E264" i="1"/>
  <c r="E266" i="1"/>
  <c r="E268" i="1"/>
  <c r="E270" i="1"/>
  <c r="E272" i="1"/>
  <c r="I274" i="1"/>
  <c r="M274" i="1"/>
  <c r="N276" i="1"/>
  <c r="N277" i="1"/>
  <c r="I278" i="1"/>
  <c r="M278" i="1"/>
  <c r="M281" i="1"/>
  <c r="N285" i="1"/>
  <c r="M286" i="1"/>
  <c r="E287" i="1"/>
  <c r="G340" i="1"/>
  <c r="K340" i="1"/>
  <c r="N296" i="1"/>
  <c r="I303" i="1"/>
  <c r="I304" i="1"/>
  <c r="N305" i="1"/>
  <c r="H306" i="1"/>
  <c r="M306" i="1"/>
  <c r="F307" i="1"/>
  <c r="N308" i="1"/>
  <c r="N310" i="1"/>
  <c r="I311" i="1"/>
  <c r="F312" i="1"/>
  <c r="H313" i="1"/>
  <c r="I314" i="1"/>
  <c r="E315" i="1"/>
  <c r="N315" i="1"/>
  <c r="E317" i="1"/>
  <c r="N317" i="1"/>
  <c r="E319" i="1"/>
  <c r="N319" i="1"/>
  <c r="E321" i="1"/>
  <c r="N321" i="1"/>
  <c r="E323" i="1"/>
  <c r="N324" i="1"/>
  <c r="F325" i="1"/>
  <c r="I327" i="1"/>
  <c r="M328" i="1"/>
  <c r="N330" i="1"/>
  <c r="M330" i="1"/>
  <c r="I331" i="1"/>
  <c r="F332" i="1"/>
  <c r="N333" i="1"/>
  <c r="M334" i="1"/>
  <c r="E335" i="1"/>
  <c r="F337" i="1"/>
  <c r="F338" i="1"/>
  <c r="N339" i="1"/>
  <c r="M44" i="1"/>
  <c r="I76" i="1"/>
  <c r="H76" i="1"/>
  <c r="M110" i="1"/>
  <c r="E76" i="1"/>
  <c r="M76" i="1"/>
  <c r="I21" i="1"/>
  <c r="H21" i="1"/>
  <c r="E44" i="1"/>
  <c r="H12" i="1"/>
  <c r="F10" i="1"/>
  <c r="N10" i="1"/>
  <c r="F12" i="1"/>
  <c r="F14" i="1"/>
  <c r="F16" i="1"/>
  <c r="F18" i="1"/>
  <c r="F20" i="1"/>
  <c r="D21" i="1"/>
  <c r="E25" i="1"/>
  <c r="I25" i="1"/>
  <c r="M25" i="1"/>
  <c r="I27" i="1"/>
  <c r="I29" i="1"/>
  <c r="I31" i="1"/>
  <c r="I33" i="1"/>
  <c r="I35" i="1"/>
  <c r="I37" i="1"/>
  <c r="I39" i="1"/>
  <c r="I41" i="1"/>
  <c r="I43" i="1"/>
  <c r="C44" i="1"/>
  <c r="N44" i="1" s="1"/>
  <c r="G44" i="1"/>
  <c r="H48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E80" i="1"/>
  <c r="I80" i="1"/>
  <c r="M80" i="1"/>
  <c r="I82" i="1"/>
  <c r="I84" i="1"/>
  <c r="I86" i="1"/>
  <c r="M88" i="1"/>
  <c r="I90" i="1"/>
  <c r="M92" i="1"/>
  <c r="M94" i="1"/>
  <c r="M96" i="1"/>
  <c r="M98" i="1"/>
  <c r="I100" i="1"/>
  <c r="I102" i="1"/>
  <c r="I104" i="1"/>
  <c r="I106" i="1"/>
  <c r="I108" i="1"/>
  <c r="F114" i="1"/>
  <c r="N114" i="1"/>
  <c r="F116" i="1"/>
  <c r="N118" i="1"/>
  <c r="F120" i="1"/>
  <c r="H121" i="1"/>
  <c r="H123" i="1"/>
  <c r="F126" i="1"/>
  <c r="I126" i="1"/>
  <c r="I127" i="1"/>
  <c r="H128" i="1"/>
  <c r="N131" i="1"/>
  <c r="F132" i="1"/>
  <c r="E132" i="1"/>
  <c r="F25" i="1"/>
  <c r="F27" i="1"/>
  <c r="F29" i="1"/>
  <c r="F33" i="1"/>
  <c r="F35" i="1"/>
  <c r="F37" i="1"/>
  <c r="F41" i="1"/>
  <c r="F43" i="1"/>
  <c r="M52" i="1"/>
  <c r="M54" i="1"/>
  <c r="M56" i="1"/>
  <c r="M64" i="1"/>
  <c r="M66" i="1"/>
  <c r="M74" i="1"/>
  <c r="F80" i="1"/>
  <c r="N80" i="1"/>
  <c r="F82" i="1"/>
  <c r="H91" i="1"/>
  <c r="H95" i="1"/>
  <c r="H97" i="1"/>
  <c r="F102" i="1"/>
  <c r="F104" i="1"/>
  <c r="F106" i="1"/>
  <c r="F108" i="1"/>
  <c r="H109" i="1"/>
  <c r="H135" i="1"/>
  <c r="I135" i="1"/>
  <c r="E115" i="1"/>
  <c r="E117" i="1"/>
  <c r="E119" i="1"/>
  <c r="I119" i="1"/>
  <c r="E121" i="1"/>
  <c r="E123" i="1"/>
  <c r="N124" i="1"/>
  <c r="E126" i="1"/>
  <c r="N127" i="1"/>
  <c r="F128" i="1"/>
  <c r="I129" i="1"/>
  <c r="I132" i="1"/>
  <c r="H16" i="1"/>
  <c r="H18" i="1"/>
  <c r="H20" i="1"/>
  <c r="E26" i="1"/>
  <c r="E28" i="1"/>
  <c r="E30" i="1"/>
  <c r="E32" i="1"/>
  <c r="E34" i="1"/>
  <c r="E36" i="1"/>
  <c r="E38" i="1"/>
  <c r="E40" i="1"/>
  <c r="N48" i="1"/>
  <c r="H49" i="1"/>
  <c r="H51" i="1"/>
  <c r="H57" i="1"/>
  <c r="H59" i="1"/>
  <c r="H61" i="1"/>
  <c r="H63" i="1"/>
  <c r="H67" i="1"/>
  <c r="H69" i="1"/>
  <c r="H71" i="1"/>
  <c r="H73" i="1"/>
  <c r="H75" i="1"/>
  <c r="E81" i="1"/>
  <c r="E83" i="1"/>
  <c r="I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G110" i="1"/>
  <c r="H114" i="1"/>
  <c r="L135" i="1"/>
  <c r="H116" i="1"/>
  <c r="H118" i="1"/>
  <c r="H120" i="1"/>
  <c r="E128" i="1"/>
  <c r="N129" i="1"/>
  <c r="F130" i="1"/>
  <c r="E130" i="1"/>
  <c r="H132" i="1"/>
  <c r="H10" i="1"/>
  <c r="H14" i="1"/>
  <c r="I10" i="1"/>
  <c r="M10" i="1"/>
  <c r="E114" i="1"/>
  <c r="I114" i="1"/>
  <c r="M114" i="1"/>
  <c r="I130" i="1"/>
  <c r="M133" i="1"/>
  <c r="F139" i="1"/>
  <c r="N139" i="1"/>
  <c r="F141" i="1"/>
  <c r="F143" i="1"/>
  <c r="F145" i="1"/>
  <c r="F147" i="1"/>
  <c r="F149" i="1"/>
  <c r="F151" i="1"/>
  <c r="F153" i="1"/>
  <c r="F155" i="1"/>
  <c r="F157" i="1"/>
  <c r="F159" i="1"/>
  <c r="F161" i="1"/>
  <c r="N169" i="1"/>
  <c r="N171" i="1"/>
  <c r="H225" i="1"/>
  <c r="I225" i="1"/>
  <c r="P225" i="1"/>
  <c r="M225" i="1"/>
  <c r="I180" i="1"/>
  <c r="E182" i="1"/>
  <c r="I182" i="1"/>
  <c r="I184" i="1"/>
  <c r="H184" i="1"/>
  <c r="N188" i="1"/>
  <c r="F188" i="1"/>
  <c r="N190" i="1"/>
  <c r="F190" i="1"/>
  <c r="E158" i="1"/>
  <c r="E160" i="1"/>
  <c r="E162" i="1"/>
  <c r="E164" i="1"/>
  <c r="E166" i="1"/>
  <c r="E168" i="1"/>
  <c r="I168" i="1"/>
  <c r="E170" i="1"/>
  <c r="E172" i="1"/>
  <c r="G173" i="1"/>
  <c r="O173" i="1"/>
  <c r="F225" i="1"/>
  <c r="E225" i="1"/>
  <c r="H177" i="1"/>
  <c r="H179" i="1"/>
  <c r="H181" i="1"/>
  <c r="M184" i="1"/>
  <c r="E185" i="1"/>
  <c r="N185" i="1"/>
  <c r="E188" i="1"/>
  <c r="E134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D173" i="1"/>
  <c r="E173" i="1" s="1"/>
  <c r="E177" i="1"/>
  <c r="I177" i="1"/>
  <c r="M177" i="1"/>
  <c r="E179" i="1"/>
  <c r="I186" i="1"/>
  <c r="H186" i="1"/>
  <c r="M186" i="1"/>
  <c r="I188" i="1"/>
  <c r="H188" i="1"/>
  <c r="M188" i="1"/>
  <c r="I190" i="1"/>
  <c r="H190" i="1"/>
  <c r="M190" i="1"/>
  <c r="F177" i="1"/>
  <c r="N177" i="1"/>
  <c r="N186" i="1"/>
  <c r="I211" i="1"/>
  <c r="I213" i="1"/>
  <c r="I215" i="1"/>
  <c r="I217" i="1"/>
  <c r="I221" i="1"/>
  <c r="I223" i="1"/>
  <c r="F229" i="1"/>
  <c r="N229" i="1"/>
  <c r="F231" i="1"/>
  <c r="N231" i="1"/>
  <c r="F233" i="1"/>
  <c r="N233" i="1"/>
  <c r="F235" i="1"/>
  <c r="N235" i="1"/>
  <c r="F237" i="1"/>
  <c r="F238" i="1"/>
  <c r="M240" i="1"/>
  <c r="I242" i="1"/>
  <c r="H242" i="1"/>
  <c r="I244" i="1"/>
  <c r="H244" i="1"/>
  <c r="M244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C291" i="1"/>
  <c r="N291" i="1" s="1"/>
  <c r="G291" i="1"/>
  <c r="K291" i="1"/>
  <c r="O291" i="1"/>
  <c r="E230" i="1"/>
  <c r="E232" i="1"/>
  <c r="E234" i="1"/>
  <c r="M234" i="1"/>
  <c r="E236" i="1"/>
  <c r="N237" i="1"/>
  <c r="I238" i="1"/>
  <c r="H238" i="1"/>
  <c r="E240" i="1"/>
  <c r="E202" i="1"/>
  <c r="E204" i="1"/>
  <c r="E206" i="1"/>
  <c r="E208" i="1"/>
  <c r="E212" i="1"/>
  <c r="E214" i="1"/>
  <c r="E218" i="1"/>
  <c r="E220" i="1"/>
  <c r="E224" i="1"/>
  <c r="M238" i="1"/>
  <c r="N239" i="1"/>
  <c r="F240" i="1"/>
  <c r="N242" i="1"/>
  <c r="F242" i="1"/>
  <c r="N244" i="1"/>
  <c r="F244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E229" i="1"/>
  <c r="M229" i="1"/>
  <c r="E238" i="1"/>
  <c r="I240" i="1"/>
  <c r="H240" i="1"/>
  <c r="E242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2" i="1"/>
  <c r="F273" i="1"/>
  <c r="H274" i="1"/>
  <c r="F275" i="1"/>
  <c r="H276" i="1"/>
  <c r="F277" i="1"/>
  <c r="H278" i="1"/>
  <c r="F279" i="1"/>
  <c r="H280" i="1"/>
  <c r="F281" i="1"/>
  <c r="H282" i="1"/>
  <c r="H283" i="1"/>
  <c r="N284" i="1"/>
  <c r="I284" i="1"/>
  <c r="F285" i="1"/>
  <c r="E286" i="1"/>
  <c r="H287" i="1"/>
  <c r="N288" i="1"/>
  <c r="F288" i="1"/>
  <c r="I288" i="1"/>
  <c r="F289" i="1"/>
  <c r="E290" i="1"/>
  <c r="H340" i="1"/>
  <c r="I340" i="1"/>
  <c r="N298" i="1"/>
  <c r="M300" i="1"/>
  <c r="M302" i="1"/>
  <c r="M304" i="1"/>
  <c r="E276" i="1"/>
  <c r="E278" i="1"/>
  <c r="E282" i="1"/>
  <c r="N283" i="1"/>
  <c r="I283" i="1"/>
  <c r="H286" i="1"/>
  <c r="N287" i="1"/>
  <c r="I287" i="1"/>
  <c r="M287" i="1"/>
  <c r="H290" i="1"/>
  <c r="N297" i="1"/>
  <c r="F298" i="1"/>
  <c r="E298" i="1"/>
  <c r="N300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80" i="1"/>
  <c r="F282" i="1"/>
  <c r="N286" i="1"/>
  <c r="F286" i="1"/>
  <c r="I286" i="1"/>
  <c r="N290" i="1"/>
  <c r="F290" i="1"/>
  <c r="I290" i="1"/>
  <c r="D340" i="1"/>
  <c r="E295" i="1"/>
  <c r="M296" i="1"/>
  <c r="N299" i="1"/>
  <c r="F300" i="1"/>
  <c r="E300" i="1"/>
  <c r="N301" i="1"/>
  <c r="F302" i="1"/>
  <c r="E302" i="1"/>
  <c r="N303" i="1"/>
  <c r="F304" i="1"/>
  <c r="E304" i="1"/>
  <c r="E283" i="1"/>
  <c r="I285" i="1"/>
  <c r="I289" i="1"/>
  <c r="F295" i="1"/>
  <c r="M295" i="1"/>
  <c r="J340" i="1"/>
  <c r="F296" i="1"/>
  <c r="E306" i="1"/>
  <c r="E308" i="1"/>
  <c r="E310" i="1"/>
  <c r="E312" i="1"/>
  <c r="M312" i="1"/>
  <c r="E314" i="1"/>
  <c r="M314" i="1"/>
  <c r="E316" i="1"/>
  <c r="M316" i="1"/>
  <c r="E318" i="1"/>
  <c r="M318" i="1"/>
  <c r="E320" i="1"/>
  <c r="M320" i="1"/>
  <c r="E322" i="1"/>
  <c r="E324" i="1"/>
  <c r="E326" i="1"/>
  <c r="E328" i="1"/>
  <c r="I328" i="1"/>
  <c r="E330" i="1"/>
  <c r="E332" i="1"/>
  <c r="I332" i="1"/>
  <c r="E334" i="1"/>
  <c r="E336" i="1"/>
  <c r="E338" i="1"/>
  <c r="H323" i="1"/>
  <c r="H325" i="1"/>
  <c r="H327" i="1"/>
  <c r="H329" i="1"/>
  <c r="H333" i="1"/>
  <c r="H335" i="1"/>
  <c r="H337" i="1"/>
  <c r="H339" i="1"/>
  <c r="M305" i="1"/>
  <c r="M307" i="1"/>
  <c r="M309" i="1"/>
  <c r="M313" i="1"/>
  <c r="M327" i="1"/>
  <c r="M331" i="1"/>
  <c r="L6" i="1" l="1"/>
  <c r="F44" i="1"/>
  <c r="N21" i="1"/>
  <c r="P340" i="1"/>
  <c r="E110" i="1"/>
  <c r="N173" i="1"/>
  <c r="F135" i="1"/>
  <c r="P76" i="1"/>
  <c r="K6" i="1"/>
  <c r="E135" i="1"/>
  <c r="F76" i="1"/>
  <c r="N340" i="1"/>
  <c r="F340" i="1"/>
  <c r="E340" i="1"/>
  <c r="F291" i="1"/>
  <c r="F173" i="1"/>
  <c r="F21" i="1"/>
  <c r="E21" i="1"/>
  <c r="J6" i="1"/>
  <c r="M340" i="1"/>
  <c r="H291" i="1"/>
  <c r="I291" i="1"/>
  <c r="M135" i="1"/>
  <c r="N135" i="1"/>
  <c r="P21" i="1"/>
  <c r="M173" i="1"/>
  <c r="P173" i="1"/>
  <c r="H110" i="1"/>
  <c r="I110" i="1"/>
  <c r="D6" i="1"/>
  <c r="P135" i="1"/>
  <c r="I44" i="1"/>
  <c r="H44" i="1"/>
  <c r="O6" i="1"/>
  <c r="P291" i="1"/>
  <c r="M291" i="1"/>
  <c r="I173" i="1"/>
  <c r="H173" i="1"/>
  <c r="C6" i="1"/>
  <c r="N6" i="1" s="1"/>
  <c r="G6" i="1"/>
  <c r="P110" i="1"/>
  <c r="P44" i="1"/>
  <c r="I6" i="1" l="1"/>
  <c r="H6" i="1"/>
  <c r="M6" i="1"/>
  <c r="P6" i="1"/>
  <c r="E6" i="1"/>
  <c r="F6" i="1"/>
  <c r="P8" i="1"/>
</calcChain>
</file>

<file path=xl/comments1.xml><?xml version="1.0" encoding="utf-8"?>
<comments xmlns="http://schemas.openxmlformats.org/spreadsheetml/2006/main">
  <authors>
    <author>Melissa Jarmon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Item 428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 394, 199, ACY, 435, 420, ACZ,436+AEC+AED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 434, ADC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Items 437, ADD, ADE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Item 431 + 443</t>
        </r>
      </text>
    </comment>
  </commentList>
</comments>
</file>

<file path=xl/sharedStrings.xml><?xml version="1.0" encoding="utf-8"?>
<sst xmlns="http://schemas.openxmlformats.org/spreadsheetml/2006/main" count="359" uniqueCount="338">
  <si>
    <t>Master</t>
  </si>
  <si>
    <t>% of</t>
  </si>
  <si>
    <t>Total</t>
  </si>
  <si>
    <t>Unrestricted</t>
  </si>
  <si>
    <t>Check Figures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</si>
  <si>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</si>
  <si>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</si>
  <si>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</si>
  <si>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</si>
  <si>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</si>
  <si>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</si>
  <si>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</si>
  <si>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</si>
  <si>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</si>
  <si>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</si>
  <si>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</si>
  <si>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</si>
  <si>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</si>
  <si>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</si>
  <si>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</si>
  <si>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</si>
  <si>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</si>
  <si>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20,000 and Over</t>
  </si>
  <si>
    <t>17001</t>
  </si>
  <si>
    <t>32081</t>
  </si>
  <si>
    <t>27010</t>
  </si>
  <si>
    <t>17414</t>
  </si>
  <si>
    <t>17415</t>
  </si>
  <si>
    <t>06114</t>
  </si>
  <si>
    <t>06037</t>
  </si>
  <si>
    <t>27003</t>
  </si>
  <si>
    <t>17210</t>
  </si>
  <si>
    <t>17417</t>
  </si>
  <si>
    <t>31015</t>
  </si>
  <si>
    <t>Subtotal (11 districts)</t>
  </si>
  <si>
    <t>10,000-19,999</t>
  </si>
  <si>
    <t>17401</t>
  </si>
  <si>
    <t>17405</t>
  </si>
  <si>
    <t>31002</t>
  </si>
  <si>
    <t>27403</t>
  </si>
  <si>
    <t>17411</t>
  </si>
  <si>
    <t>03017</t>
  </si>
  <si>
    <t>11001</t>
  </si>
  <si>
    <t>39007</t>
  </si>
  <si>
    <t>17408</t>
  </si>
  <si>
    <t>17403</t>
  </si>
  <si>
    <t>31006</t>
  </si>
  <si>
    <t>34003</t>
  </si>
  <si>
    <t>32356</t>
  </si>
  <si>
    <t>06119</t>
  </si>
  <si>
    <t>03400</t>
  </si>
  <si>
    <t>27400</t>
  </si>
  <si>
    <t>18401</t>
  </si>
  <si>
    <t>31025</t>
  </si>
  <si>
    <t>37501</t>
  </si>
  <si>
    <t>Subtotal (19 districts)</t>
  </si>
  <si>
    <t>5,000-9,999</t>
  </si>
  <si>
    <t>31201</t>
  </si>
  <si>
    <t>34111</t>
  </si>
  <si>
    <t>18402</t>
  </si>
  <si>
    <t>32354</t>
  </si>
  <si>
    <t>17412</t>
  </si>
  <si>
    <t>27320</t>
  </si>
  <si>
    <t>27401</t>
  </si>
  <si>
    <t>13161</t>
  </si>
  <si>
    <t>31004</t>
  </si>
  <si>
    <t>04246</t>
  </si>
  <si>
    <t>17409</t>
  </si>
  <si>
    <t>27402</t>
  </si>
  <si>
    <t>34033</t>
  </si>
  <si>
    <t>29320</t>
  </si>
  <si>
    <t>08122</t>
  </si>
  <si>
    <t>39201</t>
  </si>
  <si>
    <t>31103</t>
  </si>
  <si>
    <t>06117</t>
  </si>
  <si>
    <t>17410</t>
  </si>
  <si>
    <t>18400</t>
  </si>
  <si>
    <t>36140</t>
  </si>
  <si>
    <t>09206</t>
  </si>
  <si>
    <t>15201</t>
  </si>
  <si>
    <t>34002</t>
  </si>
  <si>
    <t>27083</t>
  </si>
  <si>
    <t>31016</t>
  </si>
  <si>
    <t>18100</t>
  </si>
  <si>
    <t>24019</t>
  </si>
  <si>
    <t>Subtotal (28 districts)</t>
  </si>
  <si>
    <t>3,000-4,999</t>
  </si>
  <si>
    <t>39208</t>
  </si>
  <si>
    <t>08458</t>
  </si>
  <si>
    <t>37502</t>
  </si>
  <si>
    <t>32360</t>
  </si>
  <si>
    <t>31401</t>
  </si>
  <si>
    <t>23309</t>
  </si>
  <si>
    <t>17400</t>
  </si>
  <si>
    <t>01147</t>
  </si>
  <si>
    <t>32361</t>
  </si>
  <si>
    <t>29101</t>
  </si>
  <si>
    <t>39202</t>
  </si>
  <si>
    <t>17216</t>
  </si>
  <si>
    <t>05121</t>
  </si>
  <si>
    <t>18303</t>
  </si>
  <si>
    <t>32363</t>
  </si>
  <si>
    <t>39200</t>
  </si>
  <si>
    <t>29100</t>
  </si>
  <si>
    <t>27417</t>
  </si>
  <si>
    <t>21401</t>
  </si>
  <si>
    <t>39119</t>
  </si>
  <si>
    <t>27416</t>
  </si>
  <si>
    <t>39207</t>
  </si>
  <si>
    <t>14005</t>
  </si>
  <si>
    <t>19401</t>
  </si>
  <si>
    <t>17407</t>
  </si>
  <si>
    <t>06112</t>
  </si>
  <si>
    <t>39090</t>
  </si>
  <si>
    <t>27001</t>
  </si>
  <si>
    <t>37504</t>
  </si>
  <si>
    <t>21302</t>
  </si>
  <si>
    <t>Subtotal (30 districts)</t>
  </si>
  <si>
    <t>2,000-2,999</t>
  </si>
  <si>
    <t>17406</t>
  </si>
  <si>
    <t>05402</t>
  </si>
  <si>
    <t>13144</t>
  </si>
  <si>
    <t>05323</t>
  </si>
  <si>
    <t>03116</t>
  </si>
  <si>
    <t>29103</t>
  </si>
  <si>
    <t>38267</t>
  </si>
  <si>
    <t>02250</t>
  </si>
  <si>
    <t>27344</t>
  </si>
  <si>
    <t>32414</t>
  </si>
  <si>
    <t>06122</t>
  </si>
  <si>
    <t>13165</t>
  </si>
  <si>
    <t>08404</t>
  </si>
  <si>
    <t>13073</t>
  </si>
  <si>
    <t>31306</t>
  </si>
  <si>
    <t>34401</t>
  </si>
  <si>
    <t>23403</t>
  </si>
  <si>
    <t>37503</t>
  </si>
  <si>
    <t>31332</t>
  </si>
  <si>
    <t>11051</t>
  </si>
  <si>
    <t>31311</t>
  </si>
  <si>
    <t>Subtotal (21 districts)</t>
  </si>
  <si>
    <t>1,000-1,999</t>
  </si>
  <si>
    <t>27404</t>
  </si>
  <si>
    <t>37507</t>
  </si>
  <si>
    <t>32326</t>
  </si>
  <si>
    <t>33115</t>
  </si>
  <si>
    <t>06098</t>
  </si>
  <si>
    <t>37505</t>
  </si>
  <si>
    <t>13160</t>
  </si>
  <si>
    <t>14028</t>
  </si>
  <si>
    <t>37506</t>
  </si>
  <si>
    <t>06101</t>
  </si>
  <si>
    <t>04222</t>
  </si>
  <si>
    <t>17402</t>
  </si>
  <si>
    <t>39204</t>
  </si>
  <si>
    <t>27343</t>
  </si>
  <si>
    <t>32416</t>
  </si>
  <si>
    <t>03052</t>
  </si>
  <si>
    <t>04129</t>
  </si>
  <si>
    <t>14068</t>
  </si>
  <si>
    <t>32325</t>
  </si>
  <si>
    <t>15206</t>
  </si>
  <si>
    <t>14066</t>
  </si>
  <si>
    <t>04228</t>
  </si>
  <si>
    <t>39205</t>
  </si>
  <si>
    <t>39003</t>
  </si>
  <si>
    <t>20405</t>
  </si>
  <si>
    <t>08401</t>
  </si>
  <si>
    <t>36250</t>
  </si>
  <si>
    <t>34402</t>
  </si>
  <si>
    <t>39203</t>
  </si>
  <si>
    <t>16050</t>
  </si>
  <si>
    <t>24105</t>
  </si>
  <si>
    <t>24404</t>
  </si>
  <si>
    <t>26056</t>
  </si>
  <si>
    <t>16049</t>
  </si>
  <si>
    <t>Subtotal (34 districts)</t>
  </si>
  <si>
    <t>500-999</t>
  </si>
  <si>
    <t>25101</t>
  </si>
  <si>
    <t>13146</t>
  </si>
  <si>
    <t>24111</t>
  </si>
  <si>
    <t>15204</t>
  </si>
  <si>
    <t>39120</t>
  </si>
  <si>
    <t>33207</t>
  </si>
  <si>
    <t>39209</t>
  </si>
  <si>
    <t>08402</t>
  </si>
  <si>
    <t>20404</t>
  </si>
  <si>
    <t>19404</t>
  </si>
  <si>
    <t>03053</t>
  </si>
  <si>
    <t>33212</t>
  </si>
  <si>
    <t>30303</t>
  </si>
  <si>
    <t>32358</t>
  </si>
  <si>
    <t>09075</t>
  </si>
  <si>
    <t>33036</t>
  </si>
  <si>
    <t>36400</t>
  </si>
  <si>
    <t>34307</t>
  </si>
  <si>
    <t>28137</t>
  </si>
  <si>
    <t>28149</t>
  </si>
  <si>
    <t>21014</t>
  </si>
  <si>
    <t>21300</t>
  </si>
  <si>
    <t>21237</t>
  </si>
  <si>
    <t>33070</t>
  </si>
  <si>
    <t>13301</t>
  </si>
  <si>
    <t>23402</t>
  </si>
  <si>
    <t>14064</t>
  </si>
  <si>
    <t>04019</t>
  </si>
  <si>
    <t>21232</t>
  </si>
  <si>
    <t>39002</t>
  </si>
  <si>
    <t>02420</t>
  </si>
  <si>
    <t>19403</t>
  </si>
  <si>
    <t>08130</t>
  </si>
  <si>
    <t>34324</t>
  </si>
  <si>
    <t>25118</t>
  </si>
  <si>
    <t>14172</t>
  </si>
  <si>
    <t>25116</t>
  </si>
  <si>
    <t>29311</t>
  </si>
  <si>
    <t>21226</t>
  </si>
  <si>
    <t>22207</t>
  </si>
  <si>
    <t>38300</t>
  </si>
  <si>
    <t>24350</t>
  </si>
  <si>
    <t>16048</t>
  </si>
  <si>
    <t>24410</t>
  </si>
  <si>
    <t>22009</t>
  </si>
  <si>
    <t>29011</t>
  </si>
  <si>
    <t>21206</t>
  </si>
  <si>
    <t>13156</t>
  </si>
  <si>
    <t>Subtotal (48 districts)</t>
  </si>
  <si>
    <t>100-499</t>
  </si>
  <si>
    <t>05401</t>
  </si>
  <si>
    <t>35200</t>
  </si>
  <si>
    <t>32362</t>
  </si>
  <si>
    <t>33049</t>
  </si>
  <si>
    <t>21303</t>
  </si>
  <si>
    <t>25155</t>
  </si>
  <si>
    <t>29317</t>
  </si>
  <si>
    <t>17903</t>
  </si>
  <si>
    <t>31330</t>
  </si>
  <si>
    <t>07002</t>
  </si>
  <si>
    <t>12110</t>
  </si>
  <si>
    <t>01160</t>
  </si>
  <si>
    <t>36402</t>
  </si>
  <si>
    <t>04127</t>
  </si>
  <si>
    <t>10309</t>
  </si>
  <si>
    <t>25160</t>
  </si>
  <si>
    <t>21214</t>
  </si>
  <si>
    <t>23404</t>
  </si>
  <si>
    <t>14065</t>
  </si>
  <si>
    <t>37903</t>
  </si>
  <si>
    <t>24122</t>
  </si>
  <si>
    <t>05313</t>
  </si>
  <si>
    <t>36401</t>
  </si>
  <si>
    <t>21301</t>
  </si>
  <si>
    <t>22200</t>
  </si>
  <si>
    <t>09209</t>
  </si>
  <si>
    <t>26070</t>
  </si>
  <si>
    <t>20406</t>
  </si>
  <si>
    <t>26059</t>
  </si>
  <si>
    <t>28144</t>
  </si>
  <si>
    <t>22105</t>
  </si>
  <si>
    <t>14400</t>
  </si>
  <si>
    <t>36300</t>
  </si>
  <si>
    <t>23054</t>
  </si>
  <si>
    <t>20400</t>
  </si>
  <si>
    <t>33211</t>
  </si>
  <si>
    <t>10070</t>
  </si>
  <si>
    <t>38265</t>
  </si>
  <si>
    <t>13151</t>
  </si>
  <si>
    <t>33183</t>
  </si>
  <si>
    <t>01158</t>
  </si>
  <si>
    <t>23042</t>
  </si>
  <si>
    <t>14077</t>
  </si>
  <si>
    <t>38301</t>
  </si>
  <si>
    <t>38322</t>
  </si>
  <si>
    <t>38320</t>
  </si>
  <si>
    <t>10050</t>
  </si>
  <si>
    <t>27019</t>
  </si>
  <si>
    <t>14097</t>
  </si>
  <si>
    <t>06103</t>
  </si>
  <si>
    <t>33206</t>
  </si>
  <si>
    <t>23311</t>
  </si>
  <si>
    <t>09013</t>
  </si>
  <si>
    <t>13167</t>
  </si>
  <si>
    <t>14117</t>
  </si>
  <si>
    <t>14099</t>
  </si>
  <si>
    <t>38306</t>
  </si>
  <si>
    <t>03050</t>
  </si>
  <si>
    <t>19400</t>
  </si>
  <si>
    <t>24014</t>
  </si>
  <si>
    <t>38302</t>
  </si>
  <si>
    <t>19028</t>
  </si>
  <si>
    <t>Subtotal (62 districts)</t>
  </si>
  <si>
    <t>Under 100</t>
  </si>
  <si>
    <t>38324</t>
  </si>
  <si>
    <t>22204</t>
  </si>
  <si>
    <t>09207</t>
  </si>
  <si>
    <t>21234</t>
  </si>
  <si>
    <t>22073</t>
  </si>
  <si>
    <t>38308</t>
  </si>
  <si>
    <t>20203</t>
  </si>
  <si>
    <t>20215</t>
  </si>
  <si>
    <t>18902</t>
  </si>
  <si>
    <t>20094</t>
  </si>
  <si>
    <t>32123</t>
  </si>
  <si>
    <t>30002</t>
  </si>
  <si>
    <t>22017</t>
  </si>
  <si>
    <t>10065</t>
  </si>
  <si>
    <t>20402</t>
  </si>
  <si>
    <t>38126</t>
  </si>
  <si>
    <t>14104</t>
  </si>
  <si>
    <t>20401</t>
  </si>
  <si>
    <t>25200</t>
  </si>
  <si>
    <t>33202</t>
  </si>
  <si>
    <t>22008</t>
  </si>
  <si>
    <t>30029</t>
  </si>
  <si>
    <t>16046</t>
  </si>
  <si>
    <t>21036</t>
  </si>
  <si>
    <t>11056</t>
  </si>
  <si>
    <t>01109</t>
  </si>
  <si>
    <t>17404</t>
  </si>
  <si>
    <t>32312</t>
  </si>
  <si>
    <t>33030</t>
  </si>
  <si>
    <t>31063</t>
  </si>
  <si>
    <t>38304</t>
  </si>
  <si>
    <t>09102</t>
  </si>
  <si>
    <t>19007</t>
  </si>
  <si>
    <t>38264</t>
  </si>
  <si>
    <t>36101</t>
  </si>
  <si>
    <t>07035</t>
  </si>
  <si>
    <t>10003</t>
  </si>
  <si>
    <t>33205</t>
  </si>
  <si>
    <t>20403</t>
  </si>
  <si>
    <t>30031</t>
  </si>
  <si>
    <t>16020</t>
  </si>
  <si>
    <t>01122</t>
  </si>
  <si>
    <t>28010</t>
  </si>
  <si>
    <t>11054</t>
  </si>
  <si>
    <t>04069</t>
  </si>
  <si>
    <t>Subtotal (45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</si>
</sst>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2" xfId="0" applyNumberFormat="1" applyFont="1" applyBorder="1" applyAlignment="1">
      <alignment horizontal="center" vertical="center"/>
    </xf>
    <xf numFmtId="37" fontId="3" fillId="0" borderId="3" xfId="0" applyNumberFormat="1" applyFont="1" applyBorder="1" applyAlignment="1">
      <alignment horizontal="center" vertical="center"/>
    </xf>
    <xf numFmtId="37" fontId="3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2" fillId="0" borderId="0" xfId="0" applyNumberFormat="1" applyFont="1"/>
    <xf numFmtId="0" fontId="3" fillId="0" borderId="0" xfId="0" applyFont="1"/>
    <xf numFmtId="4" fontId="3" fillId="0" borderId="0" xfId="1" applyNumberFormat="1" applyFont="1"/>
    <xf numFmtId="37" fontId="3" fillId="0" borderId="0" xfId="1" applyNumberFormat="1" applyFont="1"/>
    <xf numFmtId="9" fontId="3" fillId="0" borderId="0" xfId="2" applyFont="1"/>
    <xf numFmtId="4" fontId="4" fillId="0" borderId="0" xfId="0" applyNumberFormat="1" applyFont="1" applyBorder="1"/>
    <xf numFmtId="164" fontId="2" fillId="0" borderId="0" xfId="0" applyNumberFormat="1" applyFont="1"/>
    <xf numFmtId="3" fontId="5" fillId="0" borderId="10" xfId="0" applyNumberFormat="1" applyFont="1" applyFill="1" applyBorder="1"/>
    <xf numFmtId="4" fontId="2" fillId="0" borderId="0" xfId="1" applyNumberFormat="1" applyFont="1"/>
    <xf numFmtId="3" fontId="2" fillId="0" borderId="0" xfId="1" applyNumberFormat="1" applyFont="1"/>
    <xf numFmtId="9" fontId="2" fillId="0" borderId="0" xfId="2" applyFont="1"/>
    <xf numFmtId="4" fontId="5" fillId="0" borderId="0" xfId="0" applyNumberFormat="1" applyFont="1" applyBorder="1"/>
    <xf numFmtId="4" fontId="3" fillId="0" borderId="0" xfId="0" applyNumberFormat="1" applyFont="1"/>
    <xf numFmtId="37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10%20Res,Unres%20FB-WORKING-MJ-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Unres FB by enroll 1516"/>
      <sheetName val="Res_Unres FB by County 1516"/>
      <sheetName val="1516 Fund Balance"/>
      <sheetName val="1516 enrollment_Rev_Exp by size"/>
    </sheetNames>
    <sheetDataSet>
      <sheetData sheetId="0">
        <row r="6">
          <cell r="O6">
            <v>1462883531.779999</v>
          </cell>
        </row>
      </sheetData>
      <sheetData sheetId="1">
        <row r="10">
          <cell r="A10" t="str">
            <v>01109</v>
          </cell>
          <cell r="B10" t="str">
            <v xml:space="preserve">             </v>
          </cell>
          <cell r="C10" t="str">
            <v>Washtucna</v>
          </cell>
          <cell r="D10">
            <v>45.69</v>
          </cell>
          <cell r="E10">
            <v>0</v>
          </cell>
          <cell r="F10">
            <v>0</v>
          </cell>
          <cell r="G10">
            <v>0</v>
          </cell>
          <cell r="H10">
            <v>1047.05</v>
          </cell>
          <cell r="I10">
            <v>9.8224722178964969E-4</v>
          </cell>
          <cell r="J10">
            <v>22.916393083825781</v>
          </cell>
          <cell r="K10">
            <v>6629.34</v>
          </cell>
          <cell r="L10">
            <v>0</v>
          </cell>
          <cell r="M10">
            <v>1058297.6100000001</v>
          </cell>
          <cell r="N10">
            <v>0.99901775277821048</v>
          </cell>
          <cell r="O10">
            <v>23307.6592252134</v>
          </cell>
          <cell r="P10">
            <v>1065974</v>
          </cell>
        </row>
        <row r="11">
          <cell r="A11" t="str">
            <v>01122</v>
          </cell>
          <cell r="B11" t="str">
            <v xml:space="preserve">             </v>
          </cell>
          <cell r="C11" t="str">
            <v>Benge</v>
          </cell>
          <cell r="D11">
            <v>12.7</v>
          </cell>
          <cell r="E11">
            <v>0</v>
          </cell>
          <cell r="F11">
            <v>0</v>
          </cell>
          <cell r="G11">
            <v>0</v>
          </cell>
          <cell r="H11">
            <v>17863.169999999998</v>
          </cell>
          <cell r="I11">
            <v>9.5184528236014032E-2</v>
          </cell>
          <cell r="J11">
            <v>1406.5488188976378</v>
          </cell>
          <cell r="K11">
            <v>0</v>
          </cell>
          <cell r="L11">
            <v>0</v>
          </cell>
          <cell r="M11">
            <v>169805.67</v>
          </cell>
          <cell r="N11">
            <v>0.90481547176398602</v>
          </cell>
          <cell r="O11">
            <v>13370.525196850396</v>
          </cell>
          <cell r="P11">
            <v>187668.84</v>
          </cell>
        </row>
        <row r="12">
          <cell r="A12" t="str">
            <v>01147</v>
          </cell>
          <cell r="B12" t="str">
            <v xml:space="preserve">             </v>
          </cell>
          <cell r="C12" t="str">
            <v>Othello</v>
          </cell>
          <cell r="D12">
            <v>4279.5499999999993</v>
          </cell>
          <cell r="E12">
            <v>448979.76</v>
          </cell>
          <cell r="F12">
            <v>4.4719223960232368E-2</v>
          </cell>
          <cell r="G12">
            <v>104.91284364010237</v>
          </cell>
          <cell r="H12">
            <v>1782998.78</v>
          </cell>
          <cell r="I12">
            <v>0.17759001377621361</v>
          </cell>
          <cell r="J12">
            <v>416.63230479840178</v>
          </cell>
          <cell r="K12">
            <v>1215198.08</v>
          </cell>
          <cell r="L12">
            <v>0</v>
          </cell>
          <cell r="M12">
            <v>6592795.46</v>
          </cell>
          <cell r="N12">
            <v>0.77769076226355405</v>
          </cell>
          <cell r="O12">
            <v>1824.4893832295454</v>
          </cell>
          <cell r="P12">
            <v>10039972.08</v>
          </cell>
        </row>
        <row r="13">
          <cell r="A13" t="str">
            <v>01158</v>
          </cell>
          <cell r="B13" t="str">
            <v xml:space="preserve">             </v>
          </cell>
          <cell r="C13" t="str">
            <v>Lind</v>
          </cell>
          <cell r="D13">
            <v>196.24</v>
          </cell>
          <cell r="E13">
            <v>0</v>
          </cell>
          <cell r="F13">
            <v>0</v>
          </cell>
          <cell r="G13">
            <v>0</v>
          </cell>
          <cell r="H13">
            <v>26444.47</v>
          </cell>
          <cell r="I13">
            <v>6.9583880319116054E-2</v>
          </cell>
          <cell r="J13">
            <v>134.75575825519772</v>
          </cell>
          <cell r="K13">
            <v>16222.33</v>
          </cell>
          <cell r="L13">
            <v>0</v>
          </cell>
          <cell r="M13">
            <v>337370.5</v>
          </cell>
          <cell r="N13">
            <v>0.930416119680884</v>
          </cell>
          <cell r="O13">
            <v>1801.8387178964533</v>
          </cell>
          <cell r="P13">
            <v>380037.3</v>
          </cell>
        </row>
        <row r="14">
          <cell r="A14" t="str">
            <v>01160</v>
          </cell>
          <cell r="B14"/>
          <cell r="C14" t="str">
            <v>Ritzville</v>
          </cell>
          <cell r="D14">
            <v>350.43999999999994</v>
          </cell>
          <cell r="E14">
            <v>2193.92</v>
          </cell>
          <cell r="F14">
            <v>5.4165095949164728E-3</v>
          </cell>
          <cell r="G14">
            <v>6.2604725487958008</v>
          </cell>
          <cell r="H14">
            <v>7946.14</v>
          </cell>
          <cell r="I14">
            <v>1.9618009568511879E-2</v>
          </cell>
          <cell r="J14">
            <v>22.674751740668878</v>
          </cell>
          <cell r="K14">
            <v>104838.46</v>
          </cell>
          <cell r="L14">
            <v>0</v>
          </cell>
          <cell r="M14">
            <v>290064.61</v>
          </cell>
          <cell r="N14">
            <v>0.97496548083657164</v>
          </cell>
          <cell r="O14">
            <v>1126.8778392877527</v>
          </cell>
          <cell r="P14">
            <v>405043.13</v>
          </cell>
        </row>
        <row r="15">
          <cell r="C15" t="str">
            <v>County Total</v>
          </cell>
          <cell r="D15">
            <v>4884.619999999999</v>
          </cell>
          <cell r="E15">
            <v>451173.68</v>
          </cell>
          <cell r="F15">
            <v>3.7352848708118128E-2</v>
          </cell>
          <cell r="G15">
            <v>92.366177921721672</v>
          </cell>
          <cell r="H15">
            <v>1836299.6099999999</v>
          </cell>
          <cell r="I15">
            <v>0.15202797626649303</v>
          </cell>
          <cell r="J15">
            <v>375.93499801417516</v>
          </cell>
          <cell r="K15">
            <v>1342888.2100000002</v>
          </cell>
          <cell r="L15">
            <v>0</v>
          </cell>
          <cell r="M15">
            <v>8448333.8499999996</v>
          </cell>
          <cell r="N15">
            <v>0.81061917502538872</v>
          </cell>
          <cell r="O15">
            <v>2004.5002599997549</v>
          </cell>
          <cell r="P15">
            <v>12078695.350000001</v>
          </cell>
        </row>
        <row r="17">
          <cell r="B17" t="str">
            <v>Asotin Co.</v>
          </cell>
          <cell r="C17"/>
        </row>
        <row r="18">
          <cell r="A18" t="str">
            <v>02250</v>
          </cell>
          <cell r="B18" t="str">
            <v xml:space="preserve">             </v>
          </cell>
          <cell r="C18" t="str">
            <v>Clarkston</v>
          </cell>
          <cell r="D18">
            <v>2675.5500000000006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712000</v>
          </cell>
          <cell r="M18">
            <v>2404747.7200000002</v>
          </cell>
          <cell r="N18">
            <v>1</v>
          </cell>
          <cell r="O18">
            <v>1164.8998224664085</v>
          </cell>
          <cell r="P18">
            <v>3116747.72</v>
          </cell>
        </row>
        <row r="19">
          <cell r="A19" t="str">
            <v>02420</v>
          </cell>
          <cell r="B19"/>
          <cell r="C19" t="str">
            <v>Asotin-Anatone</v>
          </cell>
          <cell r="D19">
            <v>658.05000000000007</v>
          </cell>
          <cell r="E19">
            <v>2326.02</v>
          </cell>
          <cell r="F19">
            <v>1.8104019117617541E-3</v>
          </cell>
          <cell r="G19">
            <v>3.5347162069751534</v>
          </cell>
          <cell r="H19">
            <v>365</v>
          </cell>
          <cell r="I19">
            <v>2.8408900086544407E-4</v>
          </cell>
          <cell r="J19">
            <v>0.55466909809285003</v>
          </cell>
          <cell r="K19">
            <v>0</v>
          </cell>
          <cell r="L19">
            <v>0</v>
          </cell>
          <cell r="M19">
            <v>1282117.6100000001</v>
          </cell>
          <cell r="N19">
            <v>0.99790550908737297</v>
          </cell>
          <cell r="O19">
            <v>1948.3589544867411</v>
          </cell>
          <cell r="P19">
            <v>1284808.6299999999</v>
          </cell>
        </row>
        <row r="20">
          <cell r="B20"/>
          <cell r="C20" t="str">
            <v>County Total</v>
          </cell>
          <cell r="D20">
            <v>3333.6000000000008</v>
          </cell>
          <cell r="E20">
            <v>2326.02</v>
          </cell>
          <cell r="F20">
            <v>5.2845398650865853E-4</v>
          </cell>
          <cell r="G20">
            <v>0.69775017998560096</v>
          </cell>
          <cell r="H20">
            <v>365</v>
          </cell>
          <cell r="I20">
            <v>8.2925213487270257E-5</v>
          </cell>
          <cell r="J20">
            <v>0.10949124070074391</v>
          </cell>
          <cell r="K20">
            <v>0</v>
          </cell>
          <cell r="L20">
            <v>712000</v>
          </cell>
          <cell r="M20">
            <v>3686865.33</v>
          </cell>
          <cell r="N20">
            <v>0.99938862080000412</v>
          </cell>
          <cell r="O20">
            <v>1319.5540346772254</v>
          </cell>
          <cell r="P20">
            <v>4401556.3499999996</v>
          </cell>
        </row>
        <row r="21">
          <cell r="B21"/>
        </row>
        <row r="22">
          <cell r="B22" t="str">
            <v>Benton Co.</v>
          </cell>
          <cell r="C22"/>
        </row>
        <row r="23">
          <cell r="A23" t="str">
            <v>03017</v>
          </cell>
          <cell r="B23" t="str">
            <v xml:space="preserve">             </v>
          </cell>
          <cell r="C23" t="str">
            <v>Kennewick</v>
          </cell>
          <cell r="D23">
            <v>18090.940000000002</v>
          </cell>
          <cell r="E23">
            <v>421201</v>
          </cell>
          <cell r="F23">
            <v>1.1727521512083828E-2</v>
          </cell>
          <cell r="G23">
            <v>23.282427557661457</v>
          </cell>
          <cell r="H23">
            <v>4051064</v>
          </cell>
          <cell r="I23">
            <v>0.11279398720997424</v>
          </cell>
          <cell r="J23">
            <v>223.92777821384624</v>
          </cell>
          <cell r="K23">
            <v>2625497.6800000002</v>
          </cell>
          <cell r="L23">
            <v>20117839.740000002</v>
          </cell>
          <cell r="M23">
            <v>8700000</v>
          </cell>
          <cell r="N23">
            <v>0.87547849127794197</v>
          </cell>
          <cell r="O23">
            <v>1738.0709581702222</v>
          </cell>
          <cell r="P23">
            <v>35915602.420000002</v>
          </cell>
        </row>
        <row r="24">
          <cell r="A24" t="str">
            <v>03050</v>
          </cell>
          <cell r="B24" t="str">
            <v xml:space="preserve">             </v>
          </cell>
          <cell r="C24" t="str">
            <v>Paterson</v>
          </cell>
          <cell r="D24">
            <v>134.1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192405.9</v>
          </cell>
          <cell r="N24">
            <v>1</v>
          </cell>
          <cell r="O24">
            <v>1434.7941834451901</v>
          </cell>
          <cell r="P24">
            <v>192405.9</v>
          </cell>
        </row>
        <row r="25">
          <cell r="A25" t="str">
            <v>03052</v>
          </cell>
          <cell r="B25" t="str">
            <v xml:space="preserve">             </v>
          </cell>
          <cell r="C25" t="str">
            <v>Kiona Benton</v>
          </cell>
          <cell r="D25">
            <v>1459.9099999999999</v>
          </cell>
          <cell r="E25">
            <v>227593.41</v>
          </cell>
          <cell r="F25">
            <v>0.13415207568329504</v>
          </cell>
          <cell r="G25">
            <v>155.89550725729671</v>
          </cell>
          <cell r="H25">
            <v>104737.93000000001</v>
          </cell>
          <cell r="I25">
            <v>6.173645674658005E-2</v>
          </cell>
          <cell r="J25">
            <v>71.742730716277038</v>
          </cell>
          <cell r="K25">
            <v>0</v>
          </cell>
          <cell r="L25">
            <v>1035.22</v>
          </cell>
          <cell r="M25">
            <v>1363166.34</v>
          </cell>
          <cell r="N25">
            <v>0.80411146757012497</v>
          </cell>
          <cell r="O25">
            <v>934.44223274037449</v>
          </cell>
          <cell r="P25">
            <v>1696532.9</v>
          </cell>
        </row>
        <row r="26">
          <cell r="A26" t="str">
            <v>03053</v>
          </cell>
          <cell r="B26" t="str">
            <v xml:space="preserve">             </v>
          </cell>
          <cell r="C26" t="str">
            <v>Finley</v>
          </cell>
          <cell r="D26">
            <v>896.2</v>
          </cell>
          <cell r="E26">
            <v>0</v>
          </cell>
          <cell r="F26">
            <v>0</v>
          </cell>
          <cell r="G26">
            <v>0</v>
          </cell>
          <cell r="H26">
            <v>7531.17</v>
          </cell>
          <cell r="I26">
            <v>7.186373889213349E-3</v>
          </cell>
          <cell r="J26">
            <v>8.4034478910957375</v>
          </cell>
          <cell r="K26">
            <v>0</v>
          </cell>
          <cell r="L26">
            <v>446726.9</v>
          </cell>
          <cell r="M26">
            <v>593721.08000000007</v>
          </cell>
          <cell r="N26">
            <v>0.99281362611078672</v>
          </cell>
          <cell r="O26">
            <v>1160.9551216246375</v>
          </cell>
          <cell r="P26">
            <v>1047979.15</v>
          </cell>
        </row>
        <row r="27">
          <cell r="A27" t="str">
            <v>03116</v>
          </cell>
          <cell r="B27" t="str">
            <v xml:space="preserve">             </v>
          </cell>
          <cell r="C27" t="str">
            <v>Prosser</v>
          </cell>
          <cell r="D27">
            <v>2770.2599999999998</v>
          </cell>
          <cell r="E27">
            <v>69712.31</v>
          </cell>
          <cell r="F27">
            <v>2.1898303989677837E-2</v>
          </cell>
          <cell r="G27">
            <v>25.164536902673397</v>
          </cell>
          <cell r="H27">
            <v>125989.61</v>
          </cell>
          <cell r="I27">
            <v>3.9576349992145647E-2</v>
          </cell>
          <cell r="J27">
            <v>45.47934489903475</v>
          </cell>
          <cell r="K27">
            <v>0</v>
          </cell>
          <cell r="L27">
            <v>0</v>
          </cell>
          <cell r="M27">
            <v>2987755.12</v>
          </cell>
          <cell r="N27">
            <v>0.9385253460181765</v>
          </cell>
          <cell r="O27">
            <v>1078.5107246251255</v>
          </cell>
          <cell r="P27">
            <v>3183457.04</v>
          </cell>
        </row>
        <row r="28">
          <cell r="A28" t="str">
            <v>03400</v>
          </cell>
          <cell r="B28"/>
          <cell r="C28" t="str">
            <v>Richland</v>
          </cell>
          <cell r="D28">
            <v>12871.259999999998</v>
          </cell>
          <cell r="E28">
            <v>3245979.75</v>
          </cell>
          <cell r="F28">
            <v>0.16318765369167296</v>
          </cell>
          <cell r="G28">
            <v>252.18818903510615</v>
          </cell>
          <cell r="H28">
            <v>2423211.08</v>
          </cell>
          <cell r="I28">
            <v>0.12182396718428845</v>
          </cell>
          <cell r="J28">
            <v>188.26525763600458</v>
          </cell>
          <cell r="K28">
            <v>0</v>
          </cell>
          <cell r="L28">
            <v>6203440.4000000004</v>
          </cell>
          <cell r="M28">
            <v>8018455.3600000003</v>
          </cell>
          <cell r="N28">
            <v>0.71498837912403868</v>
          </cell>
          <cell r="O28">
            <v>1104.934230215224</v>
          </cell>
          <cell r="P28">
            <v>19891086.59</v>
          </cell>
        </row>
        <row r="29">
          <cell r="B29"/>
          <cell r="C29" t="str">
            <v>County Total</v>
          </cell>
          <cell r="D29">
            <v>36222.67</v>
          </cell>
          <cell r="E29">
            <v>3964486.4699999997</v>
          </cell>
          <cell r="F29">
            <v>6.4018640864356172E-2</v>
          </cell>
          <cell r="G29">
            <v>109.4476599875161</v>
          </cell>
          <cell r="H29">
            <v>6712533.79</v>
          </cell>
          <cell r="I29">
            <v>0.10839418755586411</v>
          </cell>
          <cell r="J29">
            <v>185.31305919745839</v>
          </cell>
          <cell r="K29">
            <v>2625497.6800000002</v>
          </cell>
          <cell r="L29">
            <v>26769042.259999998</v>
          </cell>
          <cell r="M29">
            <v>21855503.800000001</v>
          </cell>
          <cell r="N29">
            <v>0.82758717157977968</v>
          </cell>
          <cell r="O29">
            <v>1414.861017699689</v>
          </cell>
          <cell r="P29">
            <v>61927064</v>
          </cell>
        </row>
        <row r="30">
          <cell r="B30"/>
        </row>
        <row r="31">
          <cell r="B31" t="str">
            <v>Chelan Co.</v>
          </cell>
          <cell r="C31"/>
        </row>
        <row r="32">
          <cell r="A32" t="str">
            <v>04019</v>
          </cell>
          <cell r="B32" t="str">
            <v xml:space="preserve">             </v>
          </cell>
          <cell r="C32" t="str">
            <v>Manson</v>
          </cell>
          <cell r="D32">
            <v>673.05</v>
          </cell>
          <cell r="E32">
            <v>0</v>
          </cell>
          <cell r="F32">
            <v>0</v>
          </cell>
          <cell r="G32">
            <v>0</v>
          </cell>
          <cell r="H32">
            <v>108052.46</v>
          </cell>
          <cell r="I32">
            <v>0.222534259661644</v>
          </cell>
          <cell r="J32">
            <v>160.54150508877501</v>
          </cell>
          <cell r="K32">
            <v>0</v>
          </cell>
          <cell r="L32">
            <v>0</v>
          </cell>
          <cell r="M32">
            <v>377501.81</v>
          </cell>
          <cell r="N32">
            <v>0.77746574033835592</v>
          </cell>
          <cell r="O32">
            <v>560.88226729069163</v>
          </cell>
          <cell r="P32">
            <v>485554.27</v>
          </cell>
        </row>
        <row r="33">
          <cell r="A33" t="str">
            <v>04069</v>
          </cell>
          <cell r="B33" t="str">
            <v xml:space="preserve">             </v>
          </cell>
          <cell r="C33" t="str">
            <v>Stehekin</v>
          </cell>
          <cell r="D33">
            <v>7.4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150000</v>
          </cell>
          <cell r="M33">
            <v>313884.74</v>
          </cell>
          <cell r="N33">
            <v>1</v>
          </cell>
          <cell r="O33">
            <v>62687.127027027025</v>
          </cell>
          <cell r="P33">
            <v>463884.74</v>
          </cell>
        </row>
        <row r="34">
          <cell r="A34" t="str">
            <v>04127</v>
          </cell>
          <cell r="B34" t="str">
            <v xml:space="preserve">             </v>
          </cell>
          <cell r="C34" t="str">
            <v>Entiat</v>
          </cell>
          <cell r="D34">
            <v>341.96000000000004</v>
          </cell>
          <cell r="E34">
            <v>0</v>
          </cell>
          <cell r="F34">
            <v>0</v>
          </cell>
          <cell r="G34">
            <v>0</v>
          </cell>
          <cell r="H34">
            <v>3846.24</v>
          </cell>
          <cell r="I34">
            <v>4.6502946931297464E-3</v>
          </cell>
          <cell r="J34">
            <v>11.247631301906654</v>
          </cell>
          <cell r="K34">
            <v>0</v>
          </cell>
          <cell r="L34">
            <v>115000</v>
          </cell>
          <cell r="M34">
            <v>708249.73</v>
          </cell>
          <cell r="N34">
            <v>0.99534970530687028</v>
          </cell>
          <cell r="O34">
            <v>2407.4445256755171</v>
          </cell>
          <cell r="P34">
            <v>827095.97</v>
          </cell>
        </row>
        <row r="35">
          <cell r="A35" t="str">
            <v>04129</v>
          </cell>
          <cell r="B35" t="str">
            <v xml:space="preserve">             </v>
          </cell>
          <cell r="C35" t="str">
            <v>Lake Chelan</v>
          </cell>
          <cell r="D35">
            <v>1453.7899999999997</v>
          </cell>
          <cell r="E35">
            <v>3606</v>
          </cell>
          <cell r="F35">
            <v>2.9295123977720202E-3</v>
          </cell>
          <cell r="G35">
            <v>2.4804132646393224</v>
          </cell>
          <cell r="H35">
            <v>206761.01</v>
          </cell>
          <cell r="I35">
            <v>0.16797252972015106</v>
          </cell>
          <cell r="J35">
            <v>142.22206095791006</v>
          </cell>
          <cell r="K35">
            <v>0</v>
          </cell>
          <cell r="L35">
            <v>0</v>
          </cell>
          <cell r="M35">
            <v>1020554.56</v>
          </cell>
          <cell r="N35">
            <v>0.82909795788207696</v>
          </cell>
          <cell r="O35">
            <v>701.99585909931989</v>
          </cell>
          <cell r="P35">
            <v>1230921.57</v>
          </cell>
        </row>
        <row r="36">
          <cell r="A36" t="str">
            <v>04222</v>
          </cell>
          <cell r="B36" t="str">
            <v xml:space="preserve">             </v>
          </cell>
          <cell r="C36" t="str">
            <v>Cashmere</v>
          </cell>
          <cell r="D36">
            <v>1549.41</v>
          </cell>
          <cell r="E36">
            <v>4587</v>
          </cell>
          <cell r="F36">
            <v>2.8056837733942616E-3</v>
          </cell>
          <cell r="G36">
            <v>2.9604817317559586</v>
          </cell>
          <cell r="H36">
            <v>51356.91</v>
          </cell>
          <cell r="I36">
            <v>3.1412960331081208E-2</v>
          </cell>
          <cell r="J36">
            <v>33.146107227912559</v>
          </cell>
          <cell r="K36">
            <v>0</v>
          </cell>
          <cell r="L36">
            <v>115082.29</v>
          </cell>
          <cell r="M36">
            <v>1463869.38</v>
          </cell>
          <cell r="N36">
            <v>0.9657813558955245</v>
          </cell>
          <cell r="O36">
            <v>1019.0663994681846</v>
          </cell>
          <cell r="P36">
            <v>1634895.58</v>
          </cell>
        </row>
        <row r="37">
          <cell r="A37" t="str">
            <v>04228</v>
          </cell>
          <cell r="B37" t="str">
            <v xml:space="preserve">             </v>
          </cell>
          <cell r="C37" t="str">
            <v>Cascade</v>
          </cell>
          <cell r="D37">
            <v>1329.2900000000002</v>
          </cell>
          <cell r="E37">
            <v>141637.57</v>
          </cell>
          <cell r="F37">
            <v>0.1029146900837401</v>
          </cell>
          <cell r="G37">
            <v>106.55129429996464</v>
          </cell>
          <cell r="H37">
            <v>1234.8699999999999</v>
          </cell>
          <cell r="I37">
            <v>8.9726379338270288E-4</v>
          </cell>
          <cell r="J37">
            <v>0.92896960031294884</v>
          </cell>
          <cell r="K37">
            <v>0</v>
          </cell>
          <cell r="L37">
            <v>58103.03</v>
          </cell>
          <cell r="M37">
            <v>1175286.46</v>
          </cell>
          <cell r="N37">
            <v>0.89618804612287728</v>
          </cell>
          <cell r="O37">
            <v>927.85584033581824</v>
          </cell>
          <cell r="P37">
            <v>1376261.93</v>
          </cell>
        </row>
        <row r="38">
          <cell r="A38" t="str">
            <v>04246</v>
          </cell>
          <cell r="B38"/>
          <cell r="C38" t="str">
            <v>Wenatchee</v>
          </cell>
          <cell r="D38">
            <v>8054.2499999999991</v>
          </cell>
          <cell r="E38">
            <v>28123.09</v>
          </cell>
          <cell r="F38">
            <v>2.3176119561054021E-3</v>
          </cell>
          <cell r="G38">
            <v>3.4917081044169231</v>
          </cell>
          <cell r="H38">
            <v>335159</v>
          </cell>
          <cell r="I38">
            <v>2.7620311480578075E-2</v>
          </cell>
          <cell r="J38">
            <v>41.612688953037221</v>
          </cell>
          <cell r="K38">
            <v>0</v>
          </cell>
          <cell r="L38">
            <v>750000</v>
          </cell>
          <cell r="M38">
            <v>11021229.870000001</v>
          </cell>
          <cell r="N38">
            <v>0.97006207656331656</v>
          </cell>
          <cell r="O38">
            <v>1461.4929844492042</v>
          </cell>
          <cell r="P38">
            <v>12134511.960000001</v>
          </cell>
        </row>
        <row r="39">
          <cell r="B39"/>
          <cell r="C39" t="str">
            <v>County Total</v>
          </cell>
          <cell r="D39">
            <v>13409.149999999998</v>
          </cell>
          <cell r="E39">
            <v>177953.66</v>
          </cell>
          <cell r="F39">
            <v>9.8029209847351681E-3</v>
          </cell>
          <cell r="G39">
            <v>13.271061924133896</v>
          </cell>
          <cell r="H39">
            <v>706410.49</v>
          </cell>
          <cell r="I39">
            <v>3.8913985900925291E-2</v>
          </cell>
          <cell r="J39">
            <v>52.681228116621867</v>
          </cell>
          <cell r="K39">
            <v>0</v>
          </cell>
          <cell r="L39">
            <v>1188185.3199999998</v>
          </cell>
          <cell r="M39">
            <v>16080576.550000001</v>
          </cell>
          <cell r="N39">
            <v>0.95128309311433967</v>
          </cell>
          <cell r="O39">
            <v>1287.8341930696579</v>
          </cell>
          <cell r="P39">
            <v>18153126.02</v>
          </cell>
        </row>
        <row r="40">
          <cell r="B40"/>
        </row>
        <row r="41">
          <cell r="B41" t="str">
            <v>Clallam Co.</v>
          </cell>
          <cell r="C41"/>
        </row>
        <row r="42">
          <cell r="A42" t="str">
            <v>05121</v>
          </cell>
          <cell r="B42" t="str">
            <v xml:space="preserve">             </v>
          </cell>
          <cell r="C42" t="str">
            <v>Port Angeles</v>
          </cell>
          <cell r="D42">
            <v>3858.1800000000003</v>
          </cell>
          <cell r="E42">
            <v>87654.26</v>
          </cell>
          <cell r="F42">
            <v>1.3279196757596206E-2</v>
          </cell>
          <cell r="G42">
            <v>22.719069613133652</v>
          </cell>
          <cell r="H42">
            <v>112634.77</v>
          </cell>
          <cell r="I42">
            <v>1.7063623291972287E-2</v>
          </cell>
          <cell r="J42">
            <v>29.193757160111762</v>
          </cell>
          <cell r="K42">
            <v>0</v>
          </cell>
          <cell r="L42">
            <v>4423091.5999999996</v>
          </cell>
          <cell r="M42">
            <v>1977490.01</v>
          </cell>
          <cell r="N42">
            <v>0.96965717995043144</v>
          </cell>
          <cell r="O42">
            <v>1658.963970058421</v>
          </cell>
          <cell r="P42">
            <v>6600870.6399999997</v>
          </cell>
        </row>
        <row r="43">
          <cell r="A43" t="str">
            <v>05313</v>
          </cell>
          <cell r="B43" t="str">
            <v xml:space="preserve">             </v>
          </cell>
          <cell r="C43" t="str">
            <v>Crescent</v>
          </cell>
          <cell r="D43">
            <v>281.30999999999995</v>
          </cell>
          <cell r="E43">
            <v>0</v>
          </cell>
          <cell r="F43">
            <v>0</v>
          </cell>
          <cell r="G43">
            <v>0</v>
          </cell>
          <cell r="H43">
            <v>29134.720000000001</v>
          </cell>
          <cell r="I43">
            <v>2.7739970642669271E-2</v>
          </cell>
          <cell r="J43">
            <v>103.56802104439944</v>
          </cell>
          <cell r="K43">
            <v>54538.8</v>
          </cell>
          <cell r="L43">
            <v>0</v>
          </cell>
          <cell r="M43">
            <v>966605.89</v>
          </cell>
          <cell r="N43">
            <v>0.97226002935733091</v>
          </cell>
          <cell r="O43">
            <v>3629.9622836017215</v>
          </cell>
          <cell r="P43">
            <v>1050279.4099999999</v>
          </cell>
        </row>
        <row r="44">
          <cell r="A44" t="str">
            <v>05323</v>
          </cell>
          <cell r="B44" t="str">
            <v xml:space="preserve">             </v>
          </cell>
          <cell r="C44" t="str">
            <v>Sequim</v>
          </cell>
          <cell r="D44">
            <v>2794.2999999999997</v>
          </cell>
          <cell r="E44">
            <v>11569.43</v>
          </cell>
          <cell r="F44">
            <v>5.9949270573154976E-3</v>
          </cell>
          <cell r="G44">
            <v>4.1403678917796949</v>
          </cell>
          <cell r="H44">
            <v>296750.07</v>
          </cell>
          <cell r="I44">
            <v>0.15376686871378001</v>
          </cell>
          <cell r="J44">
            <v>106.19835737036111</v>
          </cell>
          <cell r="K44">
            <v>0</v>
          </cell>
          <cell r="L44">
            <v>0</v>
          </cell>
          <cell r="M44">
            <v>1621550.52</v>
          </cell>
          <cell r="N44">
            <v>0.84023820422890449</v>
          </cell>
          <cell r="O44">
            <v>580.30652399527617</v>
          </cell>
          <cell r="P44">
            <v>1929870.02</v>
          </cell>
        </row>
        <row r="45">
          <cell r="A45" t="str">
            <v>05401</v>
          </cell>
          <cell r="B45" t="str">
            <v xml:space="preserve">             </v>
          </cell>
          <cell r="C45" t="str">
            <v>Cape Flattery</v>
          </cell>
          <cell r="D45">
            <v>473.38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1614784.83</v>
          </cell>
          <cell r="N45">
            <v>1</v>
          </cell>
          <cell r="O45">
            <v>3411.1809328657741</v>
          </cell>
          <cell r="P45">
            <v>1614784.83</v>
          </cell>
        </row>
        <row r="46">
          <cell r="A46" t="str">
            <v>05402</v>
          </cell>
          <cell r="B46"/>
          <cell r="C46" t="str">
            <v>Quillayute Valley</v>
          </cell>
          <cell r="D46">
            <v>2958.9199999999996</v>
          </cell>
          <cell r="E46">
            <v>79304.5</v>
          </cell>
          <cell r="F46">
            <v>4.2285997856237559E-2</v>
          </cell>
          <cell r="G46">
            <v>26.801839860489643</v>
          </cell>
          <cell r="H46">
            <v>59924.87</v>
          </cell>
          <cell r="I46">
            <v>3.1952574246799544E-2</v>
          </cell>
          <cell r="J46">
            <v>20.252277858137433</v>
          </cell>
          <cell r="K46">
            <v>0</v>
          </cell>
          <cell r="L46">
            <v>0</v>
          </cell>
          <cell r="M46">
            <v>1736202.31</v>
          </cell>
          <cell r="N46">
            <v>0.92576142789696292</v>
          </cell>
          <cell r="O46">
            <v>586.76892582428729</v>
          </cell>
          <cell r="P46">
            <v>1875431.68</v>
          </cell>
        </row>
        <row r="47">
          <cell r="B47"/>
          <cell r="C47" t="str">
            <v>County Total</v>
          </cell>
          <cell r="D47">
            <v>10366.089999999998</v>
          </cell>
          <cell r="E47">
            <v>178528.19</v>
          </cell>
          <cell r="F47">
            <v>1.3658094925246927E-2</v>
          </cell>
          <cell r="G47">
            <v>17.222326836830476</v>
          </cell>
          <cell r="H47">
            <v>498444.43</v>
          </cell>
          <cell r="I47">
            <v>3.8132920856367825E-2</v>
          </cell>
          <cell r="J47">
            <v>48.084131046518031</v>
          </cell>
          <cell r="K47">
            <v>54538.8</v>
          </cell>
          <cell r="L47">
            <v>4423091.5999999996</v>
          </cell>
          <cell r="M47">
            <v>7916633.5600000005</v>
          </cell>
          <cell r="N47">
            <v>0.94820898421838529</v>
          </cell>
          <cell r="O47">
            <v>1195.6546740381382</v>
          </cell>
          <cell r="P47">
            <v>13071236.58</v>
          </cell>
        </row>
        <row r="48">
          <cell r="B48"/>
        </row>
        <row r="49">
          <cell r="B49" t="str">
            <v>Clark Co.</v>
          </cell>
          <cell r="C49"/>
        </row>
        <row r="50">
          <cell r="A50" t="str">
            <v>06037</v>
          </cell>
          <cell r="B50" t="str">
            <v xml:space="preserve">             </v>
          </cell>
          <cell r="C50" t="str">
            <v>Vancouver</v>
          </cell>
          <cell r="D50">
            <v>23206.37</v>
          </cell>
          <cell r="E50">
            <v>2288771</v>
          </cell>
          <cell r="F50">
            <v>7.3967014663419636E-2</v>
          </cell>
          <cell r="G50">
            <v>98.626842543663656</v>
          </cell>
          <cell r="H50">
            <v>3973005</v>
          </cell>
          <cell r="I50">
            <v>0.1283969951964786</v>
          </cell>
          <cell r="J50">
            <v>171.2032084294097</v>
          </cell>
          <cell r="K50">
            <v>0</v>
          </cell>
          <cell r="L50">
            <v>17625724.380000003</v>
          </cell>
          <cell r="M50">
            <v>7055630.29</v>
          </cell>
          <cell r="N50">
            <v>0.79763599014010178</v>
          </cell>
          <cell r="O50">
            <v>1063.5594739720173</v>
          </cell>
          <cell r="P50">
            <v>30943130.670000002</v>
          </cell>
        </row>
        <row r="51">
          <cell r="A51" t="str">
            <v>06098</v>
          </cell>
          <cell r="B51" t="str">
            <v xml:space="preserve">             </v>
          </cell>
          <cell r="C51" t="str">
            <v>Hockinson</v>
          </cell>
          <cell r="D51">
            <v>1787.3</v>
          </cell>
          <cell r="E51">
            <v>313733.73</v>
          </cell>
          <cell r="F51">
            <v>0.1157215653984557</v>
          </cell>
          <cell r="G51">
            <v>175.53501370782743</v>
          </cell>
          <cell r="H51">
            <v>8924</v>
          </cell>
          <cell r="I51">
            <v>3.2916424052199253E-3</v>
          </cell>
          <cell r="J51">
            <v>4.9930062104850892</v>
          </cell>
          <cell r="K51">
            <v>0</v>
          </cell>
          <cell r="L51">
            <v>1462652.24</v>
          </cell>
          <cell r="M51">
            <v>925798.62</v>
          </cell>
          <cell r="N51">
            <v>0.88098679219632436</v>
          </cell>
          <cell r="O51">
            <v>1336.3458065238069</v>
          </cell>
          <cell r="P51">
            <v>2711108.59</v>
          </cell>
        </row>
        <row r="52">
          <cell r="A52" t="str">
            <v>06101</v>
          </cell>
          <cell r="B52" t="str">
            <v xml:space="preserve">             </v>
          </cell>
          <cell r="C52" t="str">
            <v>Lacenter</v>
          </cell>
          <cell r="D52">
            <v>1626.69</v>
          </cell>
          <cell r="E52">
            <v>16572.060000000001</v>
          </cell>
          <cell r="F52">
            <v>1.1806339712174705E-2</v>
          </cell>
          <cell r="G52">
            <v>10.187595669734247</v>
          </cell>
          <cell r="H52">
            <v>21683.34</v>
          </cell>
          <cell r="I52">
            <v>1.5447740240777929E-2</v>
          </cell>
          <cell r="J52">
            <v>13.329730925990816</v>
          </cell>
          <cell r="K52">
            <v>0</v>
          </cell>
          <cell r="L52">
            <v>175546.57</v>
          </cell>
          <cell r="M52">
            <v>1189855.76</v>
          </cell>
          <cell r="N52">
            <v>0.97274592004704741</v>
          </cell>
          <cell r="O52">
            <v>839.37463806871619</v>
          </cell>
          <cell r="P52">
            <v>1403657.73</v>
          </cell>
        </row>
        <row r="53">
          <cell r="A53" t="str">
            <v>06103</v>
          </cell>
          <cell r="B53" t="str">
            <v xml:space="preserve">             </v>
          </cell>
          <cell r="C53" t="str">
            <v>Green Mountain</v>
          </cell>
          <cell r="D53">
            <v>158.79999999999998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153118.49</v>
          </cell>
          <cell r="N53">
            <v>1</v>
          </cell>
          <cell r="O53">
            <v>964.22222921914363</v>
          </cell>
          <cell r="P53">
            <v>153118.49</v>
          </cell>
        </row>
        <row r="54">
          <cell r="A54" t="str">
            <v>06112</v>
          </cell>
          <cell r="B54" t="str">
            <v xml:space="preserve">             </v>
          </cell>
          <cell r="C54" t="str">
            <v>Washougal</v>
          </cell>
          <cell r="D54">
            <v>3143.5400000000009</v>
          </cell>
          <cell r="E54">
            <v>97987.17</v>
          </cell>
          <cell r="F54">
            <v>1.1449625011438855E-2</v>
          </cell>
          <cell r="G54">
            <v>31.17096330888106</v>
          </cell>
          <cell r="H54">
            <v>135512.99</v>
          </cell>
          <cell r="I54">
            <v>1.5834449751726303E-2</v>
          </cell>
          <cell r="J54">
            <v>43.108403265108748</v>
          </cell>
          <cell r="K54">
            <v>0</v>
          </cell>
          <cell r="L54">
            <v>3685737.8</v>
          </cell>
          <cell r="M54">
            <v>4638873.76</v>
          </cell>
          <cell r="N54">
            <v>0.9727159252368347</v>
          </cell>
          <cell r="O54">
            <v>2648.164667858528</v>
          </cell>
          <cell r="P54">
            <v>8558111.7200000007</v>
          </cell>
        </row>
        <row r="55">
          <cell r="A55" t="str">
            <v>06114</v>
          </cell>
          <cell r="B55" t="str">
            <v xml:space="preserve">             </v>
          </cell>
          <cell r="C55" t="str">
            <v>Evergreen (Clark)</v>
          </cell>
          <cell r="D55">
            <v>26508.34</v>
          </cell>
          <cell r="E55">
            <v>2191292</v>
          </cell>
          <cell r="F55">
            <v>7.8225577065331134E-2</v>
          </cell>
          <cell r="G55">
            <v>82.66424830826827</v>
          </cell>
          <cell r="H55">
            <v>3513197</v>
          </cell>
          <cell r="I55">
            <v>0.12541544562257798</v>
          </cell>
          <cell r="J55">
            <v>132.53176170216619</v>
          </cell>
          <cell r="K55">
            <v>0</v>
          </cell>
          <cell r="L55">
            <v>8520000</v>
          </cell>
          <cell r="M55">
            <v>13787985.720000001</v>
          </cell>
          <cell r="N55">
            <v>0.79635897731209093</v>
          </cell>
          <cell r="O55">
            <v>841.54593309124596</v>
          </cell>
          <cell r="P55">
            <v>28012474.719999999</v>
          </cell>
        </row>
        <row r="56">
          <cell r="A56" t="str">
            <v>06117</v>
          </cell>
          <cell r="B56" t="str">
            <v xml:space="preserve">             </v>
          </cell>
          <cell r="C56" t="str">
            <v>Camas</v>
          </cell>
          <cell r="D56">
            <v>6667.2099999999991</v>
          </cell>
          <cell r="E56">
            <v>275489.53999999998</v>
          </cell>
          <cell r="F56">
            <v>3.1601531273572923E-2</v>
          </cell>
          <cell r="G56">
            <v>41.320063414831694</v>
          </cell>
          <cell r="H56">
            <v>110719.22</v>
          </cell>
          <cell r="I56">
            <v>1.2700652421923536E-2</v>
          </cell>
          <cell r="J56">
            <v>16.606529567840223</v>
          </cell>
          <cell r="K56">
            <v>0</v>
          </cell>
          <cell r="L56">
            <v>1072841.79</v>
          </cell>
          <cell r="M56">
            <v>7258550.4299999997</v>
          </cell>
          <cell r="N56">
            <v>0.95569781630450346</v>
          </cell>
          <cell r="O56">
            <v>1249.6069900303125</v>
          </cell>
          <cell r="P56">
            <v>8717600.9800000004</v>
          </cell>
        </row>
        <row r="57">
          <cell r="A57" t="str">
            <v>06119</v>
          </cell>
          <cell r="B57" t="str">
            <v xml:space="preserve">             </v>
          </cell>
          <cell r="C57" t="str">
            <v>Battle Ground</v>
          </cell>
          <cell r="D57">
            <v>12891.859999999997</v>
          </cell>
          <cell r="E57">
            <v>236945.74</v>
          </cell>
          <cell r="F57">
            <v>3.18971376450609E-2</v>
          </cell>
          <cell r="G57">
            <v>18.37948441885035</v>
          </cell>
          <cell r="H57">
            <v>143227.63</v>
          </cell>
          <cell r="I57">
            <v>1.9281002598678727E-2</v>
          </cell>
          <cell r="J57">
            <v>11.109927504642467</v>
          </cell>
          <cell r="K57">
            <v>0</v>
          </cell>
          <cell r="L57">
            <v>0</v>
          </cell>
          <cell r="M57">
            <v>7048259.3200000003</v>
          </cell>
          <cell r="N57">
            <v>0.94882185975626032</v>
          </cell>
          <cell r="O57">
            <v>546.72167708926418</v>
          </cell>
          <cell r="P57">
            <v>7428432.6900000004</v>
          </cell>
        </row>
        <row r="58">
          <cell r="A58" t="str">
            <v>06122</v>
          </cell>
          <cell r="B58"/>
          <cell r="C58" t="str">
            <v>Ridgefield</v>
          </cell>
          <cell r="D58">
            <v>2423.5300000000002</v>
          </cell>
          <cell r="E58">
            <v>213707.57</v>
          </cell>
          <cell r="F58">
            <v>7.8672918879394524E-2</v>
          </cell>
          <cell r="G58">
            <v>88.180286606726554</v>
          </cell>
          <cell r="H58">
            <v>89105.11</v>
          </cell>
          <cell r="I58">
            <v>3.2802577329242598E-2</v>
          </cell>
          <cell r="J58">
            <v>36.766662677994496</v>
          </cell>
          <cell r="K58">
            <v>0</v>
          </cell>
          <cell r="L58">
            <v>680075.63</v>
          </cell>
          <cell r="M58">
            <v>1733517.45</v>
          </cell>
          <cell r="N58">
            <v>0.88852450379136294</v>
          </cell>
          <cell r="O58">
            <v>995.89981555829718</v>
          </cell>
          <cell r="P58">
            <v>2716405.7599999998</v>
          </cell>
        </row>
        <row r="59">
          <cell r="B59"/>
          <cell r="C59" t="str">
            <v>County Total</v>
          </cell>
          <cell r="D59">
            <v>78413.639999999985</v>
          </cell>
          <cell r="E59">
            <v>5634498.8100000005</v>
          </cell>
          <cell r="F59">
            <v>6.2160719293657136E-2</v>
          </cell>
          <cell r="G59">
            <v>71.856105774454562</v>
          </cell>
          <cell r="H59">
            <v>7995374.29</v>
          </cell>
          <cell r="I59">
            <v>8.8206286601099332E-2</v>
          </cell>
          <cell r="J59">
            <v>101.96407525527448</v>
          </cell>
          <cell r="K59">
            <v>0</v>
          </cell>
          <cell r="L59">
            <v>33222578.41</v>
          </cell>
          <cell r="M59">
            <v>43791589.840000004</v>
          </cell>
          <cell r="N59">
            <v>0.8496329941052434</v>
          </cell>
          <cell r="O59">
            <v>982.15270009146388</v>
          </cell>
          <cell r="P59">
            <v>90644041.350000009</v>
          </cell>
        </row>
        <row r="60">
          <cell r="B60"/>
        </row>
        <row r="61">
          <cell r="B61" t="str">
            <v>Columbia Co.</v>
          </cell>
          <cell r="C61"/>
        </row>
        <row r="62">
          <cell r="A62" t="str">
            <v>07002</v>
          </cell>
          <cell r="B62" t="str">
            <v xml:space="preserve">             </v>
          </cell>
          <cell r="C62" t="str">
            <v>Dayton</v>
          </cell>
          <cell r="D62">
            <v>392.54</v>
          </cell>
          <cell r="E62">
            <v>0</v>
          </cell>
          <cell r="F62">
            <v>0</v>
          </cell>
          <cell r="G62">
            <v>0</v>
          </cell>
          <cell r="H62">
            <v>9594.4</v>
          </cell>
          <cell r="I62">
            <v>2.6363980994104318E-2</v>
          </cell>
          <cell r="J62">
            <v>24.441840322005397</v>
          </cell>
          <cell r="K62">
            <v>0</v>
          </cell>
          <cell r="L62">
            <v>0</v>
          </cell>
          <cell r="M62">
            <v>354326.36</v>
          </cell>
          <cell r="N62">
            <v>0.97363601900589558</v>
          </cell>
          <cell r="O62">
            <v>902.6503286289294</v>
          </cell>
          <cell r="P62">
            <v>363920.76</v>
          </cell>
        </row>
        <row r="63">
          <cell r="A63" t="str">
            <v>07035</v>
          </cell>
          <cell r="B63"/>
          <cell r="C63" t="str">
            <v>Starbuck</v>
          </cell>
          <cell r="D63">
            <v>27.4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449081.71</v>
          </cell>
          <cell r="N63">
            <v>1</v>
          </cell>
          <cell r="O63">
            <v>16389.843430656936</v>
          </cell>
          <cell r="P63">
            <v>449081.71</v>
          </cell>
        </row>
        <row r="64">
          <cell r="B64"/>
          <cell r="C64" t="str">
            <v>County Total</v>
          </cell>
          <cell r="D64">
            <v>419.94</v>
          </cell>
          <cell r="E64">
            <v>0</v>
          </cell>
          <cell r="F64">
            <v>0</v>
          </cell>
          <cell r="G64">
            <v>0</v>
          </cell>
          <cell r="H64">
            <v>9594.4</v>
          </cell>
          <cell r="I64">
            <v>1.1801194158733614E-2</v>
          </cell>
          <cell r="J64">
            <v>22.847073391436872</v>
          </cell>
          <cell r="K64">
            <v>0</v>
          </cell>
          <cell r="L64">
            <v>0</v>
          </cell>
          <cell r="M64">
            <v>803408.07000000007</v>
          </cell>
          <cell r="N64">
            <v>0.98819880584126651</v>
          </cell>
          <cell r="O64">
            <v>1913.1496642377483</v>
          </cell>
          <cell r="P64">
            <v>813002.47</v>
          </cell>
        </row>
        <row r="65">
          <cell r="B65"/>
        </row>
        <row r="66">
          <cell r="B66" t="str">
            <v>Cowlitz Co.</v>
          </cell>
          <cell r="C66"/>
        </row>
        <row r="67">
          <cell r="A67" t="str">
            <v>08122</v>
          </cell>
          <cell r="B67" t="str">
            <v xml:space="preserve">             </v>
          </cell>
          <cell r="C67" t="str">
            <v>Longview</v>
          </cell>
          <cell r="D67">
            <v>6786.91</v>
          </cell>
          <cell r="E67">
            <v>663661.92000000004</v>
          </cell>
          <cell r="F67">
            <v>6.3106257230886573E-2</v>
          </cell>
          <cell r="G67">
            <v>97.785578414919314</v>
          </cell>
          <cell r="H67">
            <v>255077.66</v>
          </cell>
          <cell r="I67">
            <v>2.4254813995976482E-2</v>
          </cell>
          <cell r="J67">
            <v>37.583769344222922</v>
          </cell>
          <cell r="K67">
            <v>0</v>
          </cell>
          <cell r="L67">
            <v>1949641.93</v>
          </cell>
          <cell r="M67">
            <v>7648197.1799999997</v>
          </cell>
          <cell r="N67">
            <v>0.9126389287731369</v>
          </cell>
          <cell r="O67">
            <v>1414.1692036582185</v>
          </cell>
          <cell r="P67">
            <v>10516578.689999999</v>
          </cell>
        </row>
        <row r="68">
          <cell r="A68" t="str">
            <v>08130</v>
          </cell>
          <cell r="B68" t="str">
            <v xml:space="preserve">             </v>
          </cell>
          <cell r="C68" t="str">
            <v>Toutle Lake</v>
          </cell>
          <cell r="D68">
            <v>631.66999999999985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1542206.64</v>
          </cell>
          <cell r="N68">
            <v>1</v>
          </cell>
          <cell r="O68">
            <v>2441.4752006585722</v>
          </cell>
          <cell r="P68">
            <v>1542206.64</v>
          </cell>
        </row>
        <row r="69">
          <cell r="A69" t="str">
            <v>08401</v>
          </cell>
          <cell r="B69" t="str">
            <v xml:space="preserve">             </v>
          </cell>
          <cell r="C69" t="str">
            <v>Castle Rock</v>
          </cell>
          <cell r="D69">
            <v>1234.45</v>
          </cell>
          <cell r="E69">
            <v>6742.36</v>
          </cell>
          <cell r="F69">
            <v>2.0253607405342437E-3</v>
          </cell>
          <cell r="G69">
            <v>5.4618332050710841</v>
          </cell>
          <cell r="H69">
            <v>22979.07</v>
          </cell>
          <cell r="I69">
            <v>6.9027619753303324E-3</v>
          </cell>
          <cell r="J69">
            <v>18.6148244157317</v>
          </cell>
          <cell r="K69">
            <v>0</v>
          </cell>
          <cell r="L69">
            <v>234494.09</v>
          </cell>
          <cell r="M69">
            <v>3064751.94</v>
          </cell>
          <cell r="N69">
            <v>0.99107187728413537</v>
          </cell>
          <cell r="O69">
            <v>2672.6445218518365</v>
          </cell>
          <cell r="P69">
            <v>3328967.46</v>
          </cell>
        </row>
        <row r="70">
          <cell r="A70" t="str">
            <v>08402</v>
          </cell>
          <cell r="B70" t="str">
            <v xml:space="preserve">             </v>
          </cell>
          <cell r="C70" t="str">
            <v>Kalama</v>
          </cell>
          <cell r="D70">
            <v>919.37999999999988</v>
          </cell>
          <cell r="E70">
            <v>12000</v>
          </cell>
          <cell r="F70">
            <v>8.3672507395830351E-3</v>
          </cell>
          <cell r="G70">
            <v>13.052274358807024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120160.13</v>
          </cell>
          <cell r="M70">
            <v>1302002.7</v>
          </cell>
          <cell r="N70">
            <v>0.991632749260417</v>
          </cell>
          <cell r="O70">
            <v>1546.8716200047861</v>
          </cell>
          <cell r="P70">
            <v>1434162.83</v>
          </cell>
        </row>
        <row r="71">
          <cell r="A71" t="str">
            <v>08404</v>
          </cell>
          <cell r="B71" t="str">
            <v xml:space="preserve">             </v>
          </cell>
          <cell r="C71" t="str">
            <v>Woodland</v>
          </cell>
          <cell r="D71">
            <v>2309.5699999999997</v>
          </cell>
          <cell r="E71">
            <v>160483.12</v>
          </cell>
          <cell r="F71">
            <v>5.995871776082274E-2</v>
          </cell>
          <cell r="G71">
            <v>69.486146771909929</v>
          </cell>
          <cell r="H71">
            <v>54348.82</v>
          </cell>
          <cell r="I71">
            <v>2.0305472370014729E-2</v>
          </cell>
          <cell r="J71">
            <v>23.532008122724147</v>
          </cell>
          <cell r="K71">
            <v>0</v>
          </cell>
          <cell r="L71">
            <v>98980</v>
          </cell>
          <cell r="M71">
            <v>2362748.2999999998</v>
          </cell>
          <cell r="N71">
            <v>0.91973580986916237</v>
          </cell>
          <cell r="O71">
            <v>1065.8816576245795</v>
          </cell>
          <cell r="P71">
            <v>2676560.2400000002</v>
          </cell>
        </row>
        <row r="72">
          <cell r="A72" t="str">
            <v>08458</v>
          </cell>
          <cell r="B72" t="str">
            <v xml:space="preserve">             </v>
          </cell>
          <cell r="C72" t="str">
            <v>Kelso</v>
          </cell>
          <cell r="D72">
            <v>4972.21</v>
          </cell>
          <cell r="E72">
            <v>265522</v>
          </cell>
          <cell r="F72">
            <v>5.5542340269966163E-2</v>
          </cell>
          <cell r="G72">
            <v>53.401203891227439</v>
          </cell>
          <cell r="H72">
            <v>382408.92</v>
          </cell>
          <cell r="I72">
            <v>7.999294354859586E-2</v>
          </cell>
          <cell r="J72">
            <v>76.909245586972389</v>
          </cell>
          <cell r="K72">
            <v>500000</v>
          </cell>
          <cell r="L72">
            <v>103868.95</v>
          </cell>
          <cell r="M72">
            <v>3528733.3</v>
          </cell>
          <cell r="N72">
            <v>0.86446471618143794</v>
          </cell>
          <cell r="O72">
            <v>831.1399257070799</v>
          </cell>
          <cell r="P72">
            <v>4780533.17</v>
          </cell>
        </row>
        <row r="73">
          <cell r="B73"/>
          <cell r="C73" t="str">
            <v>County Total</v>
          </cell>
          <cell r="D73">
            <v>16854.189999999999</v>
          </cell>
          <cell r="E73">
            <v>1108409.3999999999</v>
          </cell>
          <cell r="F73">
            <v>4.5652991793462827E-2</v>
          </cell>
          <cell r="G73">
            <v>65.764619955037887</v>
          </cell>
          <cell r="H73">
            <v>714814.47</v>
          </cell>
          <cell r="I73">
            <v>2.9441665807560347E-2</v>
          </cell>
          <cell r="J73">
            <v>42.411677452313043</v>
          </cell>
          <cell r="K73">
            <v>500000</v>
          </cell>
          <cell r="L73">
            <v>2507145.1</v>
          </cell>
          <cell r="M73">
            <v>19448640.059999999</v>
          </cell>
          <cell r="N73">
            <v>0.92490534239897682</v>
          </cell>
          <cell r="O73">
            <v>1332.3562366390793</v>
          </cell>
          <cell r="P73">
            <v>24279009.030000001</v>
          </cell>
        </row>
        <row r="74">
          <cell r="B74"/>
        </row>
        <row r="75">
          <cell r="B75" t="str">
            <v>Douglas Co.</v>
          </cell>
          <cell r="C75"/>
        </row>
        <row r="76">
          <cell r="A76" t="str">
            <v>09013</v>
          </cell>
          <cell r="B76" t="str">
            <v xml:space="preserve">             </v>
          </cell>
          <cell r="C76" t="str">
            <v>Orondo</v>
          </cell>
          <cell r="D76">
            <v>152.94999999999999</v>
          </cell>
          <cell r="E76">
            <v>0</v>
          </cell>
          <cell r="F76">
            <v>0</v>
          </cell>
          <cell r="G76">
            <v>0</v>
          </cell>
          <cell r="H76">
            <v>12458.21</v>
          </cell>
          <cell r="I76">
            <v>2.1169260250987951E-2</v>
          </cell>
          <cell r="J76">
            <v>81.452827721477604</v>
          </cell>
          <cell r="K76">
            <v>0</v>
          </cell>
          <cell r="L76">
            <v>51528.41</v>
          </cell>
          <cell r="M76">
            <v>524518.12</v>
          </cell>
          <cell r="N76">
            <v>0.97883073974901214</v>
          </cell>
          <cell r="O76">
            <v>3766.24079764629</v>
          </cell>
          <cell r="P76">
            <v>588504.74</v>
          </cell>
        </row>
        <row r="77">
          <cell r="A77" t="str">
            <v>09075</v>
          </cell>
          <cell r="B77" t="str">
            <v xml:space="preserve">             </v>
          </cell>
          <cell r="C77" t="str">
            <v>Bridgeport</v>
          </cell>
          <cell r="D77">
            <v>868.4</v>
          </cell>
          <cell r="E77">
            <v>9000.26</v>
          </cell>
          <cell r="F77">
            <v>1.4936637956843789E-2</v>
          </cell>
          <cell r="G77">
            <v>10.364187010594197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593562.38</v>
          </cell>
          <cell r="N77">
            <v>0.98506336204315614</v>
          </cell>
          <cell r="O77">
            <v>683.51264394288353</v>
          </cell>
          <cell r="P77">
            <v>602562.64</v>
          </cell>
        </row>
        <row r="78">
          <cell r="A78" t="str">
            <v>09102</v>
          </cell>
          <cell r="B78" t="str">
            <v xml:space="preserve">             </v>
          </cell>
          <cell r="C78" t="str">
            <v>Palisades</v>
          </cell>
          <cell r="D78">
            <v>35.44</v>
          </cell>
          <cell r="E78">
            <v>0</v>
          </cell>
          <cell r="F78">
            <v>0</v>
          </cell>
          <cell r="G78">
            <v>0</v>
          </cell>
          <cell r="H78">
            <v>2395.19</v>
          </cell>
          <cell r="I78">
            <v>9.9580191574595908E-3</v>
          </cell>
          <cell r="J78">
            <v>67.584367945823928</v>
          </cell>
          <cell r="K78">
            <v>0</v>
          </cell>
          <cell r="L78">
            <v>14311.82</v>
          </cell>
          <cell r="M78">
            <v>223821.75</v>
          </cell>
          <cell r="N78">
            <v>0.99004198084254036</v>
          </cell>
          <cell r="O78">
            <v>6719.3445259593682</v>
          </cell>
          <cell r="P78">
            <v>240528.76</v>
          </cell>
        </row>
        <row r="79">
          <cell r="A79" t="str">
            <v>09206</v>
          </cell>
          <cell r="B79" t="str">
            <v xml:space="preserve">             </v>
          </cell>
          <cell r="C79" t="str">
            <v>Eastmont</v>
          </cell>
          <cell r="D79">
            <v>5901.82</v>
          </cell>
          <cell r="E79">
            <v>15216.14</v>
          </cell>
          <cell r="F79">
            <v>1.0796308706765389E-3</v>
          </cell>
          <cell r="G79">
            <v>2.5782114669712057</v>
          </cell>
          <cell r="H79">
            <v>261191.91</v>
          </cell>
          <cell r="I79">
            <v>1.8532351122358771E-2</v>
          </cell>
          <cell r="J79">
            <v>44.256163352999586</v>
          </cell>
          <cell r="K79">
            <v>0</v>
          </cell>
          <cell r="L79">
            <v>3869354</v>
          </cell>
          <cell r="M79">
            <v>9948073.5500000007</v>
          </cell>
          <cell r="N79">
            <v>0.98038801800696473</v>
          </cell>
          <cell r="O79">
            <v>2341.2146676787843</v>
          </cell>
          <cell r="P79">
            <v>14093835.6</v>
          </cell>
        </row>
        <row r="80">
          <cell r="A80" t="str">
            <v>09207</v>
          </cell>
          <cell r="B80" t="str">
            <v xml:space="preserve">             </v>
          </cell>
          <cell r="C80" t="str">
            <v>Mansfield</v>
          </cell>
          <cell r="D80">
            <v>92.759999999999991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55000</v>
          </cell>
          <cell r="L80">
            <v>0</v>
          </cell>
          <cell r="M80">
            <v>494211.75</v>
          </cell>
          <cell r="N80">
            <v>1</v>
          </cell>
          <cell r="O80">
            <v>5920.7821259163438</v>
          </cell>
          <cell r="P80">
            <v>549211.75</v>
          </cell>
        </row>
        <row r="81">
          <cell r="A81" t="str">
            <v>09209</v>
          </cell>
          <cell r="B81" t="str">
            <v xml:space="preserve">             </v>
          </cell>
          <cell r="C81" t="str">
            <v>Waterville</v>
          </cell>
          <cell r="D81">
            <v>269.19999999999993</v>
          </cell>
          <cell r="E81">
            <v>5453</v>
          </cell>
          <cell r="F81">
            <v>8.1885440421809886E-3</v>
          </cell>
          <cell r="G81">
            <v>20.256315007429425</v>
          </cell>
          <cell r="H81">
            <v>5637</v>
          </cell>
          <cell r="I81">
            <v>8.4648492143360038E-3</v>
          </cell>
          <cell r="J81">
            <v>20.939821693907881</v>
          </cell>
          <cell r="K81">
            <v>0</v>
          </cell>
          <cell r="L81">
            <v>128968</v>
          </cell>
          <cell r="M81">
            <v>525872.35</v>
          </cell>
          <cell r="N81">
            <v>0.98334660674348295</v>
          </cell>
          <cell r="O81">
            <v>2432.5421619613676</v>
          </cell>
          <cell r="P81">
            <v>665930.35</v>
          </cell>
        </row>
        <row r="82">
          <cell r="B82"/>
          <cell r="C82" t="str">
            <v>County Total</v>
          </cell>
          <cell r="D82">
            <v>7320.57</v>
          </cell>
          <cell r="E82">
            <v>29669.4</v>
          </cell>
          <cell r="F82">
            <v>1.7723048375502999E-3</v>
          </cell>
          <cell r="G82">
            <v>4.0528811281088775</v>
          </cell>
          <cell r="H82">
            <v>281682.31</v>
          </cell>
          <cell r="I82">
            <v>1.6826323439818238E-2</v>
          </cell>
          <cell r="J82">
            <v>38.478193637927106</v>
          </cell>
          <cell r="K82">
            <v>55000</v>
          </cell>
          <cell r="L82">
            <v>4064162.23</v>
          </cell>
          <cell r="M82">
            <v>12310059.9</v>
          </cell>
          <cell r="N82">
            <v>0.98140137172263153</v>
          </cell>
          <cell r="O82">
            <v>2244.2544952100725</v>
          </cell>
          <cell r="P82">
            <v>16740573.84</v>
          </cell>
        </row>
        <row r="83">
          <cell r="B83"/>
        </row>
        <row r="84">
          <cell r="B84" t="str">
            <v>Ferry Co.</v>
          </cell>
          <cell r="C84"/>
        </row>
        <row r="85">
          <cell r="A85" t="str">
            <v>10003</v>
          </cell>
          <cell r="B85" t="str">
            <v xml:space="preserve">             </v>
          </cell>
          <cell r="C85" t="str">
            <v>Keller</v>
          </cell>
          <cell r="D85">
            <v>27.150000000000002</v>
          </cell>
          <cell r="E85">
            <v>0</v>
          </cell>
          <cell r="F85">
            <v>0</v>
          </cell>
          <cell r="G85">
            <v>0</v>
          </cell>
          <cell r="H85">
            <v>9858.4700000000012</v>
          </cell>
          <cell r="I85">
            <v>2.5462465355277054E-2</v>
          </cell>
          <cell r="J85">
            <v>363.11123388581956</v>
          </cell>
          <cell r="K85">
            <v>0</v>
          </cell>
          <cell r="L85">
            <v>7077.51</v>
          </cell>
          <cell r="M85">
            <v>370240.59</v>
          </cell>
          <cell r="N85">
            <v>0.97453753464472304</v>
          </cell>
          <cell r="O85">
            <v>13897.53591160221</v>
          </cell>
          <cell r="P85">
            <v>387176.57</v>
          </cell>
        </row>
        <row r="86">
          <cell r="A86" t="str">
            <v>10050</v>
          </cell>
          <cell r="B86" t="str">
            <v xml:space="preserve">             </v>
          </cell>
          <cell r="C86" t="str">
            <v>Curlew</v>
          </cell>
          <cell r="D86">
            <v>171.35999999999999</v>
          </cell>
          <cell r="E86">
            <v>0</v>
          </cell>
          <cell r="F86">
            <v>0</v>
          </cell>
          <cell r="G86">
            <v>0</v>
          </cell>
          <cell r="H86">
            <v>23105.42</v>
          </cell>
          <cell r="I86">
            <v>4.2229439955141286E-2</v>
          </cell>
          <cell r="J86">
            <v>134.83555088702147</v>
          </cell>
          <cell r="K86">
            <v>0</v>
          </cell>
          <cell r="L86">
            <v>0</v>
          </cell>
          <cell r="M86">
            <v>524034.68</v>
          </cell>
          <cell r="N86">
            <v>0.95777056004485872</v>
          </cell>
          <cell r="O86">
            <v>3058.0922035480862</v>
          </cell>
          <cell r="P86">
            <v>547140.1</v>
          </cell>
        </row>
        <row r="87">
          <cell r="A87" t="str">
            <v>10065</v>
          </cell>
          <cell r="B87" t="str">
            <v xml:space="preserve">             </v>
          </cell>
          <cell r="C87" t="str">
            <v>Orient</v>
          </cell>
          <cell r="D87">
            <v>71.94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784.43</v>
          </cell>
          <cell r="M87">
            <v>153364.42000000001</v>
          </cell>
          <cell r="N87">
            <v>1</v>
          </cell>
          <cell r="O87">
            <v>2142.7418682235198</v>
          </cell>
          <cell r="P87">
            <v>154148.85</v>
          </cell>
        </row>
        <row r="88">
          <cell r="A88" t="str">
            <v>10070</v>
          </cell>
          <cell r="B88" t="str">
            <v xml:space="preserve">             </v>
          </cell>
          <cell r="C88" t="str">
            <v>Inchelium</v>
          </cell>
          <cell r="D88">
            <v>214.88000000000002</v>
          </cell>
          <cell r="E88">
            <v>0</v>
          </cell>
          <cell r="F88">
            <v>0</v>
          </cell>
          <cell r="G88">
            <v>0</v>
          </cell>
          <cell r="H88">
            <v>13915</v>
          </cell>
          <cell r="I88">
            <v>9.8396469889637204E-3</v>
          </cell>
          <cell r="J88">
            <v>64.757073715562171</v>
          </cell>
          <cell r="K88">
            <v>0</v>
          </cell>
          <cell r="L88">
            <v>23406.87</v>
          </cell>
          <cell r="M88">
            <v>1376854.88</v>
          </cell>
          <cell r="N88">
            <v>0.99016035301103633</v>
          </cell>
          <cell r="O88">
            <v>6516.4824553239014</v>
          </cell>
          <cell r="P88">
            <v>1414176.75</v>
          </cell>
        </row>
        <row r="89">
          <cell r="A89" t="str">
            <v>10309</v>
          </cell>
          <cell r="B89" t="str">
            <v xml:space="preserve">             </v>
          </cell>
          <cell r="C89" t="str">
            <v>Republic</v>
          </cell>
          <cell r="D89">
            <v>335.04</v>
          </cell>
          <cell r="E89">
            <v>476.6</v>
          </cell>
          <cell r="F89">
            <v>6.8302256833539766E-4</v>
          </cell>
          <cell r="G89">
            <v>1.4225167144221584</v>
          </cell>
          <cell r="H89">
            <v>22743.3</v>
          </cell>
          <cell r="I89">
            <v>3.2593762438989607E-2</v>
          </cell>
          <cell r="J89">
            <v>67.882342406876788</v>
          </cell>
          <cell r="K89">
            <v>32611.4</v>
          </cell>
          <cell r="L89">
            <v>0</v>
          </cell>
          <cell r="M89">
            <v>641949.44999999995</v>
          </cell>
          <cell r="N89">
            <v>0.966723214992675</v>
          </cell>
          <cell r="O89">
            <v>2013.3740747373447</v>
          </cell>
          <cell r="P89">
            <v>697780.75</v>
          </cell>
        </row>
        <row r="90">
          <cell r="B90"/>
          <cell r="C90" t="str">
            <v>County Total</v>
          </cell>
          <cell r="D90">
            <v>820.37000000000012</v>
          </cell>
          <cell r="E90">
            <v>476.6</v>
          </cell>
          <cell r="F90">
            <v>1.4891781399572611E-4</v>
          </cell>
          <cell r="G90">
            <v>0.58095737289271909</v>
          </cell>
          <cell r="H90">
            <v>69622.19</v>
          </cell>
          <cell r="I90">
            <v>2.1754058624412719E-2</v>
          </cell>
          <cell r="J90">
            <v>84.866816192693534</v>
          </cell>
          <cell r="K90">
            <v>32611.4</v>
          </cell>
          <cell r="L90">
            <v>31268.809999999998</v>
          </cell>
          <cell r="M90">
            <v>3066444.0199999996</v>
          </cell>
          <cell r="N90">
            <v>0.97809702356159145</v>
          </cell>
          <cell r="O90">
            <v>3815.7468337457476</v>
          </cell>
          <cell r="P90">
            <v>3200423.02</v>
          </cell>
        </row>
        <row r="91">
          <cell r="B91"/>
        </row>
        <row r="92">
          <cell r="B92" t="str">
            <v>Franklin Co.</v>
          </cell>
          <cell r="C92"/>
        </row>
        <row r="93">
          <cell r="A93" t="str">
            <v>11001</v>
          </cell>
          <cell r="B93" t="str">
            <v xml:space="preserve">             </v>
          </cell>
          <cell r="C93" t="str">
            <v>Pasco</v>
          </cell>
          <cell r="D93">
            <v>17375.98</v>
          </cell>
          <cell r="E93">
            <v>185816</v>
          </cell>
          <cell r="F93">
            <v>7.1061027185748285E-3</v>
          </cell>
          <cell r="G93">
            <v>10.693842879653406</v>
          </cell>
          <cell r="H93">
            <v>1065959</v>
          </cell>
          <cell r="I93">
            <v>4.0765134045449833E-2</v>
          </cell>
          <cell r="J93">
            <v>61.346698143068764</v>
          </cell>
          <cell r="K93">
            <v>0</v>
          </cell>
          <cell r="L93">
            <v>15166758</v>
          </cell>
          <cell r="M93">
            <v>9730258.7300000004</v>
          </cell>
          <cell r="N93">
            <v>0.95212876323597539</v>
          </cell>
          <cell r="O93">
            <v>1432.8410098308125</v>
          </cell>
          <cell r="P93">
            <v>26148791.73</v>
          </cell>
        </row>
        <row r="94">
          <cell r="A94" t="str">
            <v>11051</v>
          </cell>
          <cell r="B94" t="str">
            <v xml:space="preserve">             </v>
          </cell>
          <cell r="C94" t="str">
            <v>North Franklin</v>
          </cell>
          <cell r="D94">
            <v>2078.27</v>
          </cell>
          <cell r="E94">
            <v>0</v>
          </cell>
          <cell r="F94">
            <v>0</v>
          </cell>
          <cell r="G94">
            <v>0</v>
          </cell>
          <cell r="H94">
            <v>396889.3</v>
          </cell>
          <cell r="I94">
            <v>0.13915145225336731</v>
          </cell>
          <cell r="J94">
            <v>190.97099991820119</v>
          </cell>
          <cell r="K94">
            <v>39619.83</v>
          </cell>
          <cell r="L94">
            <v>2030083.72</v>
          </cell>
          <cell r="M94">
            <v>385618.13</v>
          </cell>
          <cell r="N94">
            <v>0.86084854774663278</v>
          </cell>
          <cell r="O94">
            <v>1181.4257435270683</v>
          </cell>
          <cell r="P94">
            <v>2852210.98</v>
          </cell>
        </row>
        <row r="95">
          <cell r="A95" t="str">
            <v>11054</v>
          </cell>
          <cell r="B95" t="str">
            <v xml:space="preserve">             </v>
          </cell>
          <cell r="C95" t="str">
            <v>Star</v>
          </cell>
          <cell r="D95">
            <v>8.85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350057.48</v>
          </cell>
          <cell r="N95">
            <v>1</v>
          </cell>
          <cell r="O95">
            <v>39554.517514124294</v>
          </cell>
          <cell r="P95">
            <v>350057.48</v>
          </cell>
        </row>
        <row r="96">
          <cell r="A96" t="str">
            <v>11056</v>
          </cell>
          <cell r="B96" t="str">
            <v xml:space="preserve">             </v>
          </cell>
          <cell r="C96" t="str">
            <v>Kahlotus</v>
          </cell>
          <cell r="D96">
            <v>46.999999999999993</v>
          </cell>
          <cell r="E96">
            <v>0</v>
          </cell>
          <cell r="F96">
            <v>0</v>
          </cell>
          <cell r="G96">
            <v>0</v>
          </cell>
          <cell r="H96">
            <v>5213.78</v>
          </cell>
          <cell r="I96">
            <v>4.9198325042458697E-3</v>
          </cell>
          <cell r="J96">
            <v>110.93148936170213</v>
          </cell>
          <cell r="K96">
            <v>0</v>
          </cell>
          <cell r="L96">
            <v>0</v>
          </cell>
          <cell r="M96">
            <v>1054533.68</v>
          </cell>
          <cell r="N96">
            <v>0.99508016749575412</v>
          </cell>
          <cell r="O96">
            <v>22436.886808510641</v>
          </cell>
          <cell r="P96">
            <v>1059747.46</v>
          </cell>
        </row>
        <row r="97">
          <cell r="B97"/>
          <cell r="C97" t="str">
            <v>County Total</v>
          </cell>
          <cell r="D97">
            <v>19510.099999999999</v>
          </cell>
          <cell r="E97">
            <v>185816</v>
          </cell>
          <cell r="F97">
            <v>6.1101961558722362E-3</v>
          </cell>
          <cell r="G97">
            <v>9.5240926494482352</v>
          </cell>
          <cell r="H97">
            <v>1468062.08</v>
          </cell>
          <cell r="I97">
            <v>4.8274353542201963E-2</v>
          </cell>
          <cell r="J97">
            <v>75.246261167292843</v>
          </cell>
          <cell r="K97">
            <v>39619.83</v>
          </cell>
          <cell r="L97">
            <v>17196841.719999999</v>
          </cell>
          <cell r="M97">
            <v>11520468.020000001</v>
          </cell>
          <cell r="N97">
            <v>0.94561545030192573</v>
          </cell>
          <cell r="O97">
            <v>1473.9509059410254</v>
          </cell>
          <cell r="P97">
            <v>30410807.650000002</v>
          </cell>
        </row>
        <row r="98">
          <cell r="B98"/>
        </row>
        <row r="99">
          <cell r="B99" t="str">
            <v>Garfield Co.</v>
          </cell>
          <cell r="C99"/>
        </row>
        <row r="100">
          <cell r="A100" t="str">
            <v>12110</v>
          </cell>
          <cell r="B100" t="str">
            <v xml:space="preserve">             </v>
          </cell>
          <cell r="C100" t="str">
            <v>Pomeroy</v>
          </cell>
          <cell r="D100">
            <v>356.47999999999996</v>
          </cell>
          <cell r="E100">
            <v>0</v>
          </cell>
          <cell r="F100">
            <v>0</v>
          </cell>
          <cell r="G100">
            <v>0</v>
          </cell>
          <cell r="H100">
            <v>2381.85</v>
          </cell>
          <cell r="I100">
            <v>4.4790468950765897E-3</v>
          </cell>
          <cell r="J100">
            <v>6.6815810143626573</v>
          </cell>
          <cell r="K100">
            <v>0</v>
          </cell>
          <cell r="L100">
            <v>0</v>
          </cell>
          <cell r="M100">
            <v>529394.23</v>
          </cell>
          <cell r="N100">
            <v>0.9955209531049235</v>
          </cell>
          <cell r="O100">
            <v>1485.0601155745064</v>
          </cell>
          <cell r="P100">
            <v>531776.07999999996</v>
          </cell>
        </row>
        <row r="101">
          <cell r="B101"/>
          <cell r="C101" t="str">
            <v>County Total</v>
          </cell>
          <cell r="D101">
            <v>356.47999999999996</v>
          </cell>
          <cell r="E101">
            <v>0</v>
          </cell>
          <cell r="F101">
            <v>0</v>
          </cell>
          <cell r="G101">
            <v>0</v>
          </cell>
          <cell r="H101">
            <v>2381.85</v>
          </cell>
          <cell r="I101">
            <v>4.4790468950765897E-3</v>
          </cell>
          <cell r="J101">
            <v>6.6815810143626573</v>
          </cell>
          <cell r="K101">
            <v>0</v>
          </cell>
          <cell r="L101">
            <v>0</v>
          </cell>
          <cell r="M101">
            <v>529394.23</v>
          </cell>
          <cell r="N101">
            <v>0.9955209531049235</v>
          </cell>
          <cell r="O101">
            <v>1485.0601155745064</v>
          </cell>
          <cell r="P101">
            <v>531776.07999999996</v>
          </cell>
        </row>
        <row r="102">
          <cell r="B102"/>
        </row>
        <row r="103">
          <cell r="B103" t="str">
            <v>Grant Co.</v>
          </cell>
          <cell r="C103"/>
        </row>
        <row r="104">
          <cell r="A104" t="str">
            <v>13073</v>
          </cell>
          <cell r="B104" t="str">
            <v xml:space="preserve">             </v>
          </cell>
          <cell r="C104" t="str">
            <v>Wahluke</v>
          </cell>
          <cell r="D104">
            <v>2297.5299999999997</v>
          </cell>
          <cell r="E104">
            <v>20334.900000000001</v>
          </cell>
          <cell r="F104">
            <v>6.1132348255628043E-3</v>
          </cell>
          <cell r="G104">
            <v>8.8507658224266947</v>
          </cell>
          <cell r="H104">
            <v>0</v>
          </cell>
          <cell r="I104">
            <v>0</v>
          </cell>
          <cell r="J104">
            <v>0</v>
          </cell>
          <cell r="K104">
            <v>131854.56</v>
          </cell>
          <cell r="L104">
            <v>0</v>
          </cell>
          <cell r="M104">
            <v>3174183.66</v>
          </cell>
          <cell r="N104">
            <v>0.99388676517443719</v>
          </cell>
          <cell r="O104">
            <v>1438.9532323843434</v>
          </cell>
          <cell r="P104">
            <v>3326373.12</v>
          </cell>
        </row>
        <row r="105">
          <cell r="A105" t="str">
            <v>13144</v>
          </cell>
          <cell r="B105" t="str">
            <v xml:space="preserve">             </v>
          </cell>
          <cell r="C105" t="str">
            <v>Quincy</v>
          </cell>
          <cell r="D105">
            <v>2904.1099999999997</v>
          </cell>
          <cell r="E105">
            <v>12393.68</v>
          </cell>
          <cell r="F105">
            <v>1.7303130656096397E-3</v>
          </cell>
          <cell r="G105">
            <v>4.2676344904290824</v>
          </cell>
          <cell r="H105">
            <v>933958.97</v>
          </cell>
          <cell r="I105">
            <v>0.13039237809386087</v>
          </cell>
          <cell r="J105">
            <v>321.59903378315562</v>
          </cell>
          <cell r="K105">
            <v>0</v>
          </cell>
          <cell r="L105">
            <v>0</v>
          </cell>
          <cell r="M105">
            <v>6216328.0500000007</v>
          </cell>
          <cell r="N105">
            <v>0.8678773088405296</v>
          </cell>
          <cell r="O105">
            <v>2140.5277520479599</v>
          </cell>
          <cell r="P105">
            <v>7162680.7000000002</v>
          </cell>
        </row>
        <row r="106">
          <cell r="A106" t="str">
            <v>13146</v>
          </cell>
          <cell r="B106" t="str">
            <v xml:space="preserve">             </v>
          </cell>
          <cell r="C106" t="str">
            <v>Warden</v>
          </cell>
          <cell r="D106">
            <v>982.63999999999987</v>
          </cell>
          <cell r="E106">
            <v>0</v>
          </cell>
          <cell r="F106">
            <v>0</v>
          </cell>
          <cell r="G106">
            <v>0</v>
          </cell>
          <cell r="H106">
            <v>77491.08</v>
          </cell>
          <cell r="I106">
            <v>3.1895936448473154E-2</v>
          </cell>
          <cell r="J106">
            <v>78.860091182935776</v>
          </cell>
          <cell r="K106">
            <v>0</v>
          </cell>
          <cell r="L106">
            <v>447076.24</v>
          </cell>
          <cell r="M106">
            <v>1904929.62</v>
          </cell>
          <cell r="N106">
            <v>0.96810406355152701</v>
          </cell>
          <cell r="O106">
            <v>2393.5580273548812</v>
          </cell>
          <cell r="P106">
            <v>2429496.94</v>
          </cell>
        </row>
        <row r="107">
          <cell r="A107" t="str">
            <v>13151</v>
          </cell>
          <cell r="B107" t="str">
            <v xml:space="preserve">             </v>
          </cell>
          <cell r="C107" t="str">
            <v>Coulee/Hartline</v>
          </cell>
          <cell r="D107">
            <v>201.29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50000</v>
          </cell>
          <cell r="M107">
            <v>1407029.38</v>
          </cell>
          <cell r="N107">
            <v>1</v>
          </cell>
          <cell r="O107">
            <v>7238.458840478911</v>
          </cell>
          <cell r="P107">
            <v>1457029.38</v>
          </cell>
        </row>
        <row r="108">
          <cell r="A108" t="str">
            <v>13156</v>
          </cell>
          <cell r="B108" t="str">
            <v xml:space="preserve">             </v>
          </cell>
          <cell r="C108" t="str">
            <v>Soap Lake</v>
          </cell>
          <cell r="D108">
            <v>506.73</v>
          </cell>
          <cell r="E108">
            <v>9112.5499999999993</v>
          </cell>
          <cell r="F108">
            <v>1.005963517720255E-2</v>
          </cell>
          <cell r="G108">
            <v>17.983048171610125</v>
          </cell>
          <cell r="H108">
            <v>9952.27</v>
          </cell>
          <cell r="I108">
            <v>1.0986628922202635E-2</v>
          </cell>
          <cell r="J108">
            <v>19.640183135002861</v>
          </cell>
          <cell r="K108">
            <v>0</v>
          </cell>
          <cell r="L108">
            <v>56444.53</v>
          </cell>
          <cell r="M108">
            <v>830343.58</v>
          </cell>
          <cell r="N108">
            <v>0.97895373590059476</v>
          </cell>
          <cell r="O108">
            <v>1750.020938172202</v>
          </cell>
          <cell r="P108">
            <v>905852.93</v>
          </cell>
        </row>
        <row r="109">
          <cell r="A109" t="str">
            <v>13160</v>
          </cell>
          <cell r="B109" t="str">
            <v xml:space="preserve">             </v>
          </cell>
          <cell r="C109" t="str">
            <v>Royal</v>
          </cell>
          <cell r="D109">
            <v>1716.3999999999999</v>
          </cell>
          <cell r="E109">
            <v>0</v>
          </cell>
          <cell r="F109">
            <v>0</v>
          </cell>
          <cell r="G109">
            <v>0</v>
          </cell>
          <cell r="H109">
            <v>26826.81</v>
          </cell>
          <cell r="I109">
            <v>7.4931797950264657E-3</v>
          </cell>
          <cell r="J109">
            <v>15.629695875087394</v>
          </cell>
          <cell r="K109">
            <v>113185.22</v>
          </cell>
          <cell r="L109">
            <v>550000</v>
          </cell>
          <cell r="M109">
            <v>2890151.63</v>
          </cell>
          <cell r="N109">
            <v>0.99250682020497338</v>
          </cell>
          <cell r="O109">
            <v>2070.2265497553017</v>
          </cell>
          <cell r="P109">
            <v>3580163.66</v>
          </cell>
        </row>
        <row r="110">
          <cell r="A110" t="str">
            <v>13161</v>
          </cell>
          <cell r="B110" t="str">
            <v xml:space="preserve">             </v>
          </cell>
          <cell r="C110" t="str">
            <v>Moses Lake</v>
          </cell>
          <cell r="D110">
            <v>8463.5500000000011</v>
          </cell>
          <cell r="E110">
            <v>79084.22</v>
          </cell>
          <cell r="F110">
            <v>5.3229593807562888E-3</v>
          </cell>
          <cell r="G110">
            <v>9.3440955627366762</v>
          </cell>
          <cell r="H110">
            <v>1414860</v>
          </cell>
          <cell r="I110">
            <v>9.5230658018209485E-2</v>
          </cell>
          <cell r="J110">
            <v>167.17098617010589</v>
          </cell>
          <cell r="K110">
            <v>0</v>
          </cell>
          <cell r="L110">
            <v>516640.61</v>
          </cell>
          <cell r="M110">
            <v>12846605.379999999</v>
          </cell>
          <cell r="N110">
            <v>0.89944638260103404</v>
          </cell>
          <cell r="O110">
            <v>1578.9173561921411</v>
          </cell>
          <cell r="P110">
            <v>14857190.210000001</v>
          </cell>
        </row>
        <row r="111">
          <cell r="A111" t="str">
            <v>13165</v>
          </cell>
          <cell r="B111" t="str">
            <v xml:space="preserve">             </v>
          </cell>
          <cell r="C111" t="str">
            <v>Ephrata</v>
          </cell>
          <cell r="D111">
            <v>2373.2500000000005</v>
          </cell>
          <cell r="E111">
            <v>17860.310000000001</v>
          </cell>
          <cell r="F111">
            <v>2.1383000166531889E-3</v>
          </cell>
          <cell r="G111">
            <v>7.5256757610871157</v>
          </cell>
          <cell r="H111">
            <v>81641.61</v>
          </cell>
          <cell r="I111">
            <v>9.7744247452923923E-3</v>
          </cell>
          <cell r="J111">
            <v>34.400762667228477</v>
          </cell>
          <cell r="K111">
            <v>1000000</v>
          </cell>
          <cell r="L111">
            <v>1833775.29</v>
          </cell>
          <cell r="M111">
            <v>5419297.1999999993</v>
          </cell>
          <cell r="N111">
            <v>0.98808727523805429</v>
          </cell>
          <cell r="O111">
            <v>3477.5402886337292</v>
          </cell>
          <cell r="P111">
            <v>8352574.4100000001</v>
          </cell>
        </row>
        <row r="112">
          <cell r="A112" t="str">
            <v>13167</v>
          </cell>
          <cell r="B112" t="str">
            <v xml:space="preserve">             </v>
          </cell>
          <cell r="C112" t="str">
            <v>Wilson Creek</v>
          </cell>
          <cell r="D112">
            <v>151.60000000000002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13267.67</v>
          </cell>
          <cell r="M112">
            <v>841481.96</v>
          </cell>
          <cell r="N112">
            <v>1</v>
          </cell>
          <cell r="O112">
            <v>5638.1901715039567</v>
          </cell>
          <cell r="P112">
            <v>854749.63</v>
          </cell>
        </row>
        <row r="113">
          <cell r="A113" t="str">
            <v>13301</v>
          </cell>
          <cell r="B113" t="str">
            <v xml:space="preserve">             </v>
          </cell>
          <cell r="C113" t="str">
            <v>Grand Coulee Dam</v>
          </cell>
          <cell r="D113">
            <v>705.70999999999992</v>
          </cell>
          <cell r="E113">
            <v>28352.03</v>
          </cell>
          <cell r="F113">
            <v>3.5072238442675506E-2</v>
          </cell>
          <cell r="G113">
            <v>40.175185274404505</v>
          </cell>
          <cell r="H113">
            <v>58708.83</v>
          </cell>
          <cell r="I113">
            <v>7.2624432340488529E-2</v>
          </cell>
          <cell r="J113">
            <v>83.191155007014231</v>
          </cell>
          <cell r="K113">
            <v>0</v>
          </cell>
          <cell r="L113">
            <v>19584.03</v>
          </cell>
          <cell r="M113">
            <v>701744.63</v>
          </cell>
          <cell r="N113">
            <v>0.89230332921683597</v>
          </cell>
          <cell r="O113">
            <v>1022.1318388573211</v>
          </cell>
          <cell r="P113">
            <v>808389.52</v>
          </cell>
        </row>
        <row r="114">
          <cell r="B114"/>
          <cell r="C114" t="str">
            <v>County Total</v>
          </cell>
          <cell r="D114">
            <v>20302.809999999998</v>
          </cell>
          <cell r="E114">
            <v>167137.69</v>
          </cell>
          <cell r="F114">
            <v>3.8216439673296374E-3</v>
          </cell>
          <cell r="G114">
            <v>8.2322442065901225</v>
          </cell>
          <cell r="H114">
            <v>2603439.5699999998</v>
          </cell>
          <cell r="I114">
            <v>5.9528279510131822E-2</v>
          </cell>
          <cell r="J114">
            <v>128.23050454592246</v>
          </cell>
          <cell r="K114">
            <v>1245039.78</v>
          </cell>
          <cell r="L114">
            <v>3486788.3699999996</v>
          </cell>
          <cell r="M114">
            <v>36232095.090000004</v>
          </cell>
          <cell r="N114">
            <v>0.93665007652253862</v>
          </cell>
          <cell r="O114">
            <v>2017.6479630159572</v>
          </cell>
          <cell r="P114">
            <v>43734500.5</v>
          </cell>
        </row>
        <row r="115">
          <cell r="B115"/>
        </row>
        <row r="116">
          <cell r="B116" t="str">
            <v>Grays Harbor Co.</v>
          </cell>
          <cell r="C116"/>
        </row>
        <row r="117">
          <cell r="A117" t="str">
            <v>14005</v>
          </cell>
          <cell r="B117" t="str">
            <v xml:space="preserve">             </v>
          </cell>
          <cell r="C117" t="str">
            <v>Aberdeen</v>
          </cell>
          <cell r="D117">
            <v>3346.8000000000006</v>
          </cell>
          <cell r="E117">
            <v>256189.02</v>
          </cell>
          <cell r="F117">
            <v>6.0584957654052925E-2</v>
          </cell>
          <cell r="G117">
            <v>76.547454284689834</v>
          </cell>
          <cell r="H117">
            <v>417205.66</v>
          </cell>
          <cell r="I117">
            <v>9.8663038892655125E-2</v>
          </cell>
          <cell r="J117">
            <v>124.65807935938804</v>
          </cell>
          <cell r="K117">
            <v>13370</v>
          </cell>
          <cell r="L117">
            <v>270573.55</v>
          </cell>
          <cell r="M117">
            <v>3271252.99</v>
          </cell>
          <cell r="N117">
            <v>0.84075200345329204</v>
          </cell>
          <cell r="O117">
            <v>1062.2674016971434</v>
          </cell>
          <cell r="P117">
            <v>4228591.22</v>
          </cell>
        </row>
        <row r="118">
          <cell r="A118" t="str">
            <v>14028</v>
          </cell>
          <cell r="B118" t="str">
            <v xml:space="preserve">             </v>
          </cell>
          <cell r="C118" t="str">
            <v>Hoquiam</v>
          </cell>
          <cell r="D118">
            <v>1685.14</v>
          </cell>
          <cell r="E118">
            <v>0</v>
          </cell>
          <cell r="F118">
            <v>0</v>
          </cell>
          <cell r="G118">
            <v>0</v>
          </cell>
          <cell r="H118">
            <v>314909</v>
          </cell>
          <cell r="I118">
            <v>0.10631224251562188</v>
          </cell>
          <cell r="J118">
            <v>186.87408761289862</v>
          </cell>
          <cell r="K118">
            <v>0</v>
          </cell>
          <cell r="L118">
            <v>153362.91</v>
          </cell>
          <cell r="M118">
            <v>2493842.2599999998</v>
          </cell>
          <cell r="N118">
            <v>0.89368775748437812</v>
          </cell>
          <cell r="O118">
            <v>1570.9111231114327</v>
          </cell>
          <cell r="P118">
            <v>2962114.17</v>
          </cell>
        </row>
        <row r="119">
          <cell r="A119" t="str">
            <v>14064</v>
          </cell>
          <cell r="B119" t="str">
            <v xml:space="preserve">             </v>
          </cell>
          <cell r="C119" t="str">
            <v>North Beach</v>
          </cell>
          <cell r="D119">
            <v>679.4</v>
          </cell>
          <cell r="E119">
            <v>0</v>
          </cell>
          <cell r="F119">
            <v>0</v>
          </cell>
          <cell r="G119">
            <v>0</v>
          </cell>
          <cell r="H119">
            <v>18245.330000000002</v>
          </cell>
          <cell r="I119">
            <v>1.7319247494632723E-2</v>
          </cell>
          <cell r="J119">
            <v>26.855063291139246</v>
          </cell>
          <cell r="K119">
            <v>0</v>
          </cell>
          <cell r="L119">
            <v>2500</v>
          </cell>
          <cell r="M119">
            <v>1032725.96</v>
          </cell>
          <cell r="N119">
            <v>0.98268075250536724</v>
          </cell>
          <cell r="O119">
            <v>1523.7355902266706</v>
          </cell>
          <cell r="P119">
            <v>1053471.29</v>
          </cell>
        </row>
        <row r="120">
          <cell r="A120" t="str">
            <v>14065</v>
          </cell>
          <cell r="B120" t="str">
            <v xml:space="preserve">             </v>
          </cell>
          <cell r="C120" t="str">
            <v>Mc Cleary</v>
          </cell>
          <cell r="D120">
            <v>313.73</v>
          </cell>
          <cell r="E120">
            <v>0</v>
          </cell>
          <cell r="F120">
            <v>0</v>
          </cell>
          <cell r="G120">
            <v>0</v>
          </cell>
          <cell r="H120">
            <v>1062.3399999999999</v>
          </cell>
          <cell r="I120">
            <v>1.5934499269377542E-3</v>
          </cell>
          <cell r="J120">
            <v>3.3861600739489366</v>
          </cell>
          <cell r="K120">
            <v>0</v>
          </cell>
          <cell r="L120">
            <v>0</v>
          </cell>
          <cell r="M120">
            <v>665629.46</v>
          </cell>
          <cell r="N120">
            <v>0.99840655007306212</v>
          </cell>
          <cell r="O120">
            <v>2121.6634048385554</v>
          </cell>
          <cell r="P120">
            <v>666691.80000000005</v>
          </cell>
        </row>
        <row r="121">
          <cell r="A121" t="str">
            <v>14066</v>
          </cell>
          <cell r="B121" t="str">
            <v xml:space="preserve">             </v>
          </cell>
          <cell r="C121" t="str">
            <v>Montesano</v>
          </cell>
          <cell r="D121">
            <v>1377.1200000000001</v>
          </cell>
          <cell r="E121">
            <v>0</v>
          </cell>
          <cell r="F121">
            <v>0</v>
          </cell>
          <cell r="G121">
            <v>0</v>
          </cell>
          <cell r="H121">
            <v>249701.21000000002</v>
          </cell>
          <cell r="I121">
            <v>0.12424917871417175</v>
          </cell>
          <cell r="J121">
            <v>181.32131549901243</v>
          </cell>
          <cell r="K121">
            <v>0</v>
          </cell>
          <cell r="L121">
            <v>0</v>
          </cell>
          <cell r="M121">
            <v>1759979.76</v>
          </cell>
          <cell r="N121">
            <v>0.87575082128582826</v>
          </cell>
          <cell r="O121">
            <v>1278.0148135238758</v>
          </cell>
          <cell r="P121">
            <v>2009680.97</v>
          </cell>
        </row>
        <row r="122">
          <cell r="A122" t="str">
            <v>14068</v>
          </cell>
          <cell r="B122" t="str">
            <v xml:space="preserve">             </v>
          </cell>
          <cell r="C122" t="str">
            <v>Elma</v>
          </cell>
          <cell r="D122">
            <v>1445.8700000000001</v>
          </cell>
          <cell r="E122">
            <v>7433.21</v>
          </cell>
          <cell r="F122">
            <v>1.4015895409144059E-3</v>
          </cell>
          <cell r="G122">
            <v>5.1409946952353947</v>
          </cell>
          <cell r="H122">
            <v>62383.37</v>
          </cell>
          <cell r="I122">
            <v>1.1762869462721157E-2</v>
          </cell>
          <cell r="J122">
            <v>43.145905233527216</v>
          </cell>
          <cell r="K122">
            <v>0</v>
          </cell>
          <cell r="L122">
            <v>0</v>
          </cell>
          <cell r="M122">
            <v>5233597.71</v>
          </cell>
          <cell r="N122">
            <v>0.98683554099636439</v>
          </cell>
          <cell r="O122">
            <v>3619.6875998533751</v>
          </cell>
          <cell r="P122">
            <v>5303414.29</v>
          </cell>
        </row>
        <row r="123">
          <cell r="A123" t="str">
            <v>14077</v>
          </cell>
          <cell r="B123" t="str">
            <v xml:space="preserve">             </v>
          </cell>
          <cell r="C123" t="str">
            <v>Taholah</v>
          </cell>
          <cell r="D123">
            <v>182.07000000000002</v>
          </cell>
          <cell r="E123">
            <v>0</v>
          </cell>
          <cell r="F123">
            <v>0</v>
          </cell>
          <cell r="G123">
            <v>0</v>
          </cell>
          <cell r="H123">
            <v>10528.3</v>
          </cell>
          <cell r="I123">
            <v>1.2310357868907192E-2</v>
          </cell>
          <cell r="J123">
            <v>57.825561597187885</v>
          </cell>
          <cell r="K123">
            <v>0</v>
          </cell>
          <cell r="L123">
            <v>0</v>
          </cell>
          <cell r="M123">
            <v>844710.85</v>
          </cell>
          <cell r="N123">
            <v>0.98768964213109278</v>
          </cell>
          <cell r="O123">
            <v>4639.4839896743006</v>
          </cell>
          <cell r="P123">
            <v>855239.15</v>
          </cell>
        </row>
        <row r="124">
          <cell r="A124" t="str">
            <v>14097</v>
          </cell>
          <cell r="B124" t="str">
            <v xml:space="preserve">             </v>
          </cell>
          <cell r="C124" t="str">
            <v>Quinault</v>
          </cell>
          <cell r="D124">
            <v>168.04</v>
          </cell>
          <cell r="E124">
            <v>0</v>
          </cell>
          <cell r="F124">
            <v>0</v>
          </cell>
          <cell r="G124">
            <v>0</v>
          </cell>
          <cell r="H124">
            <v>1862.12</v>
          </cell>
          <cell r="I124">
            <v>3.8376047635166636E-3</v>
          </cell>
          <cell r="J124">
            <v>11.081409188288502</v>
          </cell>
          <cell r="K124">
            <v>0</v>
          </cell>
          <cell r="L124">
            <v>8488.08</v>
          </cell>
          <cell r="M124">
            <v>474879.55</v>
          </cell>
          <cell r="N124">
            <v>0.99616239523648331</v>
          </cell>
          <cell r="O124">
            <v>2876.5033920495121</v>
          </cell>
          <cell r="P124">
            <v>485229.75</v>
          </cell>
        </row>
        <row r="125">
          <cell r="A125" t="str">
            <v>14099</v>
          </cell>
          <cell r="B125" t="str">
            <v xml:space="preserve">             </v>
          </cell>
          <cell r="C125" t="str">
            <v>Cosmopolis</v>
          </cell>
          <cell r="D125">
            <v>146.57999999999998</v>
          </cell>
          <cell r="E125">
            <v>0</v>
          </cell>
          <cell r="F125">
            <v>0</v>
          </cell>
          <cell r="G125">
            <v>0</v>
          </cell>
          <cell r="H125">
            <v>13673.84</v>
          </cell>
          <cell r="I125">
            <v>2.3033871254246361E-2</v>
          </cell>
          <cell r="J125">
            <v>93.285850729976815</v>
          </cell>
          <cell r="K125">
            <v>0</v>
          </cell>
          <cell r="L125">
            <v>0</v>
          </cell>
          <cell r="M125">
            <v>579966.71</v>
          </cell>
          <cell r="N125">
            <v>0.9769661287457535</v>
          </cell>
          <cell r="O125">
            <v>3956.656501569109</v>
          </cell>
          <cell r="P125">
            <v>593640.55000000005</v>
          </cell>
        </row>
        <row r="126">
          <cell r="A126" t="str">
            <v>14104</v>
          </cell>
          <cell r="B126" t="str">
            <v xml:space="preserve">             </v>
          </cell>
          <cell r="C126" t="str">
            <v>Satsop</v>
          </cell>
          <cell r="D126">
            <v>68.599999999999994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525</v>
          </cell>
          <cell r="M126">
            <v>488887.36</v>
          </cell>
          <cell r="N126">
            <v>1</v>
          </cell>
          <cell r="O126">
            <v>7134.2909620991259</v>
          </cell>
          <cell r="P126">
            <v>489412.36</v>
          </cell>
        </row>
        <row r="127">
          <cell r="A127" t="str">
            <v>14117</v>
          </cell>
          <cell r="B127" t="str">
            <v xml:space="preserve">             </v>
          </cell>
          <cell r="C127" t="str">
            <v>Wishkah Valley</v>
          </cell>
          <cell r="D127">
            <v>150.51000000000002</v>
          </cell>
          <cell r="E127">
            <v>0</v>
          </cell>
          <cell r="F127">
            <v>0</v>
          </cell>
          <cell r="G127">
            <v>0</v>
          </cell>
          <cell r="H127">
            <v>2100</v>
          </cell>
          <cell r="I127">
            <v>4.2763476008376511E-3</v>
          </cell>
          <cell r="J127">
            <v>13.952561291608529</v>
          </cell>
          <cell r="K127">
            <v>0</v>
          </cell>
          <cell r="L127">
            <v>0</v>
          </cell>
          <cell r="M127">
            <v>488973.27</v>
          </cell>
          <cell r="N127">
            <v>0.99572365239916238</v>
          </cell>
          <cell r="O127">
            <v>3248.7759617301172</v>
          </cell>
          <cell r="P127">
            <v>491073.27</v>
          </cell>
        </row>
        <row r="128">
          <cell r="A128" t="str">
            <v>14172</v>
          </cell>
          <cell r="B128" t="str">
            <v xml:space="preserve">             </v>
          </cell>
          <cell r="C128" t="str">
            <v>Ocosta</v>
          </cell>
          <cell r="D128">
            <v>621.54999999999995</v>
          </cell>
          <cell r="E128">
            <v>0</v>
          </cell>
          <cell r="F128">
            <v>0</v>
          </cell>
          <cell r="G128">
            <v>0</v>
          </cell>
          <cell r="H128">
            <v>4872.82</v>
          </cell>
          <cell r="I128">
            <v>3.835433682752438E-3</v>
          </cell>
          <cell r="J128">
            <v>7.839787627704931</v>
          </cell>
          <cell r="K128">
            <v>0</v>
          </cell>
          <cell r="L128">
            <v>431705</v>
          </cell>
          <cell r="M128">
            <v>833896.5</v>
          </cell>
          <cell r="N128">
            <v>0.99616456631724748</v>
          </cell>
          <cell r="O128">
            <v>2036.2022363446224</v>
          </cell>
          <cell r="P128">
            <v>1270474.32</v>
          </cell>
        </row>
        <row r="129">
          <cell r="A129" t="str">
            <v>14400</v>
          </cell>
          <cell r="B129" t="str">
            <v xml:space="preserve">             </v>
          </cell>
          <cell r="C129" t="str">
            <v>Oakville</v>
          </cell>
          <cell r="D129">
            <v>230.61999999999998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282336.25</v>
          </cell>
          <cell r="M129">
            <v>85328.07</v>
          </cell>
          <cell r="N129">
            <v>1</v>
          </cell>
          <cell r="O129">
            <v>1594.2429971381496</v>
          </cell>
          <cell r="P129">
            <v>367664.32</v>
          </cell>
        </row>
        <row r="130">
          <cell r="B130"/>
          <cell r="C130" t="str">
            <v>County Total</v>
          </cell>
          <cell r="D130">
            <v>10416.030000000001</v>
          </cell>
          <cell r="E130">
            <v>263622.23</v>
          </cell>
          <cell r="F130">
            <v>1.2688360626491983E-2</v>
          </cell>
          <cell r="G130">
            <v>25.309280983253693</v>
          </cell>
          <cell r="H130">
            <v>1096543.9900000002</v>
          </cell>
          <cell r="I130">
            <v>5.2777588551361623E-2</v>
          </cell>
          <cell r="J130">
            <v>105.27465742706195</v>
          </cell>
          <cell r="K130">
            <v>13370</v>
          </cell>
          <cell r="L130">
            <v>1149490.79</v>
          </cell>
          <cell r="M130">
            <v>18253670.449999999</v>
          </cell>
          <cell r="N130">
            <v>0.93453405082214624</v>
          </cell>
          <cell r="O130">
            <v>1864.1009328890179</v>
          </cell>
          <cell r="P130">
            <v>20776697.460000001</v>
          </cell>
        </row>
        <row r="131">
          <cell r="B131"/>
        </row>
        <row r="132">
          <cell r="B132" t="str">
            <v>Island Co.</v>
          </cell>
          <cell r="C132"/>
        </row>
        <row r="133">
          <cell r="A133" t="str">
            <v>15201</v>
          </cell>
          <cell r="B133" t="str">
            <v xml:space="preserve">             </v>
          </cell>
          <cell r="C133" t="str">
            <v>Oak Harbor</v>
          </cell>
          <cell r="D133">
            <v>5781.4700000000021</v>
          </cell>
          <cell r="E133">
            <v>329305.34999999998</v>
          </cell>
          <cell r="F133">
            <v>0.10659893601811797</v>
          </cell>
          <cell r="G133">
            <v>56.958757893753642</v>
          </cell>
          <cell r="H133">
            <v>97737.77</v>
          </cell>
          <cell r="I133">
            <v>3.1638545473930295E-2</v>
          </cell>
          <cell r="J133">
            <v>16.905349331571376</v>
          </cell>
          <cell r="K133">
            <v>0</v>
          </cell>
          <cell r="L133">
            <v>856464.57</v>
          </cell>
          <cell r="M133">
            <v>1805691.53</v>
          </cell>
          <cell r="N133">
            <v>0.86176251850795171</v>
          </cell>
          <cell r="O133">
            <v>460.46353263097433</v>
          </cell>
          <cell r="P133">
            <v>3089199.22</v>
          </cell>
        </row>
        <row r="134">
          <cell r="A134" t="str">
            <v>15204</v>
          </cell>
          <cell r="B134" t="str">
            <v xml:space="preserve">             </v>
          </cell>
          <cell r="C134" t="str">
            <v>Coupeville</v>
          </cell>
          <cell r="D134">
            <v>974.79</v>
          </cell>
          <cell r="E134">
            <v>26038.83</v>
          </cell>
          <cell r="F134">
            <v>1.7830079961025147E-2</v>
          </cell>
          <cell r="G134">
            <v>26.712245714461581</v>
          </cell>
          <cell r="H134">
            <v>7712.74</v>
          </cell>
          <cell r="I134">
            <v>5.2812960842939976E-3</v>
          </cell>
          <cell r="J134">
            <v>7.9122067317063163</v>
          </cell>
          <cell r="K134">
            <v>0</v>
          </cell>
          <cell r="L134">
            <v>0</v>
          </cell>
          <cell r="M134">
            <v>1426636.1600000001</v>
          </cell>
          <cell r="N134">
            <v>0.97688862395468101</v>
          </cell>
          <cell r="O134">
            <v>1463.5317965920867</v>
          </cell>
          <cell r="P134">
            <v>1460387.73</v>
          </cell>
        </row>
        <row r="135">
          <cell r="A135" t="str">
            <v>15206</v>
          </cell>
          <cell r="B135" t="str">
            <v xml:space="preserve">             </v>
          </cell>
          <cell r="C135" t="str">
            <v>South Whidbey</v>
          </cell>
          <cell r="D135">
            <v>1379.96</v>
          </cell>
          <cell r="E135">
            <v>17800</v>
          </cell>
          <cell r="F135">
            <v>8.5075957798635121E-3</v>
          </cell>
          <cell r="G135">
            <v>12.898924606510333</v>
          </cell>
          <cell r="H135">
            <v>14211.64</v>
          </cell>
          <cell r="I135">
            <v>6.7925218252213194E-3</v>
          </cell>
          <cell r="J135">
            <v>10.298588364880141</v>
          </cell>
          <cell r="K135">
            <v>0</v>
          </cell>
          <cell r="L135">
            <v>0</v>
          </cell>
          <cell r="M135">
            <v>2060236.33</v>
          </cell>
          <cell r="N135">
            <v>0.98469988239491524</v>
          </cell>
          <cell r="O135">
            <v>1492.9681512507609</v>
          </cell>
          <cell r="P135">
            <v>2092247.97</v>
          </cell>
        </row>
        <row r="136">
          <cell r="B136"/>
          <cell r="C136" t="str">
            <v>County Total</v>
          </cell>
          <cell r="D136">
            <v>8136.2200000000021</v>
          </cell>
          <cell r="E136">
            <v>373144.18</v>
          </cell>
          <cell r="F136">
            <v>5.6180887434642834E-2</v>
          </cell>
          <cell r="G136">
            <v>45.862105498622199</v>
          </cell>
          <cell r="H136">
            <v>119662.15000000001</v>
          </cell>
          <cell r="I136">
            <v>1.8016429411648192E-2</v>
          </cell>
          <cell r="J136">
            <v>14.707339526217332</v>
          </cell>
          <cell r="K136">
            <v>0</v>
          </cell>
          <cell r="L136">
            <v>856464.57</v>
          </cell>
          <cell r="M136">
            <v>5292564.0200000005</v>
          </cell>
          <cell r="N136">
            <v>0.92580268315370906</v>
          </cell>
          <cell r="O136">
            <v>755.75987252065443</v>
          </cell>
          <cell r="P136">
            <v>6641834.9199999999</v>
          </cell>
        </row>
        <row r="137">
          <cell r="B137"/>
        </row>
        <row r="138">
          <cell r="B138" t="str">
            <v>Jefferson Co.</v>
          </cell>
          <cell r="C138"/>
        </row>
        <row r="139">
          <cell r="A139" t="str">
            <v>16020</v>
          </cell>
          <cell r="B139" t="str">
            <v xml:space="preserve">             </v>
          </cell>
          <cell r="C139" t="str">
            <v>Queets-Clearwater</v>
          </cell>
          <cell r="D139">
            <v>19.399999999999999</v>
          </cell>
          <cell r="E139">
            <v>0</v>
          </cell>
          <cell r="F139">
            <v>0</v>
          </cell>
          <cell r="G139">
            <v>0</v>
          </cell>
          <cell r="H139">
            <v>1317.66</v>
          </cell>
          <cell r="I139">
            <v>3.1567062219210039E-2</v>
          </cell>
          <cell r="J139">
            <v>67.920618556701044</v>
          </cell>
          <cell r="K139">
            <v>0</v>
          </cell>
          <cell r="L139">
            <v>0</v>
          </cell>
          <cell r="M139">
            <v>40423.949999999997</v>
          </cell>
          <cell r="N139">
            <v>0.96843293778078987</v>
          </cell>
          <cell r="O139">
            <v>2083.7087628865979</v>
          </cell>
          <cell r="P139">
            <v>41741.61</v>
          </cell>
        </row>
        <row r="140">
          <cell r="A140" t="str">
            <v>16046</v>
          </cell>
          <cell r="B140" t="str">
            <v xml:space="preserve">             </v>
          </cell>
          <cell r="C140" t="str">
            <v>Brinnon</v>
          </cell>
          <cell r="D140">
            <v>51.18</v>
          </cell>
          <cell r="E140">
            <v>0</v>
          </cell>
          <cell r="F140">
            <v>0</v>
          </cell>
          <cell r="G140">
            <v>0</v>
          </cell>
          <cell r="H140">
            <v>224.23</v>
          </cell>
          <cell r="I140">
            <v>7.7661648393510807E-4</v>
          </cell>
          <cell r="J140">
            <v>4.3812035951543571</v>
          </cell>
          <cell r="K140">
            <v>0</v>
          </cell>
          <cell r="L140">
            <v>192500</v>
          </cell>
          <cell r="M140">
            <v>96002.58</v>
          </cell>
          <cell r="N140">
            <v>0.99922338351606499</v>
          </cell>
          <cell r="O140">
            <v>5637.017975771786</v>
          </cell>
          <cell r="P140">
            <v>288726.81</v>
          </cell>
        </row>
        <row r="141">
          <cell r="A141" t="str">
            <v>16048</v>
          </cell>
          <cell r="B141" t="str">
            <v xml:space="preserve">             </v>
          </cell>
          <cell r="C141" t="str">
            <v>Quilcene</v>
          </cell>
          <cell r="D141">
            <v>585.05999999999995</v>
          </cell>
          <cell r="E141">
            <v>607.47</v>
          </cell>
          <cell r="F141">
            <v>4.7579037854060156E-4</v>
          </cell>
          <cell r="G141">
            <v>1.038303763716542</v>
          </cell>
          <cell r="H141">
            <v>28917.39</v>
          </cell>
          <cell r="I141">
            <v>2.2649045935611973E-2</v>
          </cell>
          <cell r="J141">
            <v>49.426366526510108</v>
          </cell>
          <cell r="K141">
            <v>0</v>
          </cell>
          <cell r="L141">
            <v>0</v>
          </cell>
          <cell r="M141">
            <v>1247234.8799999999</v>
          </cell>
          <cell r="N141">
            <v>0.97687516368584737</v>
          </cell>
          <cell r="O141">
            <v>2131.8067890472771</v>
          </cell>
          <cell r="P141">
            <v>1276759.74</v>
          </cell>
        </row>
        <row r="142">
          <cell r="A142" t="str">
            <v>16049</v>
          </cell>
          <cell r="B142" t="str">
            <v xml:space="preserve">             </v>
          </cell>
          <cell r="C142" t="str">
            <v>Chimacum</v>
          </cell>
          <cell r="D142">
            <v>1065.6099999999999</v>
          </cell>
          <cell r="E142">
            <v>5000</v>
          </cell>
          <cell r="F142">
            <v>3.5437616647344895E-3</v>
          </cell>
          <cell r="G142">
            <v>4.6921481592702774</v>
          </cell>
          <cell r="H142">
            <v>31513.82</v>
          </cell>
          <cell r="I142">
            <v>2.2335493445068608E-2</v>
          </cell>
          <cell r="J142">
            <v>29.573502500914973</v>
          </cell>
          <cell r="K142">
            <v>709000</v>
          </cell>
          <cell r="L142">
            <v>80355</v>
          </cell>
          <cell r="M142">
            <v>585061.28</v>
          </cell>
          <cell r="N142">
            <v>0.97412074489019684</v>
          </cell>
          <cell r="O142">
            <v>1289.7929636546205</v>
          </cell>
          <cell r="P142">
            <v>1410930.1</v>
          </cell>
        </row>
        <row r="143">
          <cell r="A143" t="str">
            <v>16050</v>
          </cell>
          <cell r="B143" t="str">
            <v xml:space="preserve">             </v>
          </cell>
          <cell r="C143" t="str">
            <v>Port Townsend</v>
          </cell>
          <cell r="D143">
            <v>1167.4499999999998</v>
          </cell>
          <cell r="E143">
            <v>1360</v>
          </cell>
          <cell r="F143">
            <v>1.8122913383054613E-3</v>
          </cell>
          <cell r="G143">
            <v>1.1649321170071525</v>
          </cell>
          <cell r="H143">
            <v>29345.42</v>
          </cell>
          <cell r="I143">
            <v>3.9104743003629303E-2</v>
          </cell>
          <cell r="J143">
            <v>25.136339886076495</v>
          </cell>
          <cell r="K143">
            <v>0</v>
          </cell>
          <cell r="L143">
            <v>62960</v>
          </cell>
          <cell r="M143">
            <v>656765.79999999993</v>
          </cell>
          <cell r="N143">
            <v>0.95908296565806517</v>
          </cell>
          <cell r="O143">
            <v>616.49389695490174</v>
          </cell>
          <cell r="P143">
            <v>750431.22</v>
          </cell>
        </row>
        <row r="144">
          <cell r="B144"/>
          <cell r="C144" t="str">
            <v>County Total</v>
          </cell>
          <cell r="D144">
            <v>2888.7</v>
          </cell>
          <cell r="E144">
            <v>6967.47</v>
          </cell>
          <cell r="F144">
            <v>1.8488270046330441E-3</v>
          </cell>
          <cell r="G144">
            <v>2.4119742444698309</v>
          </cell>
          <cell r="H144">
            <v>91318.51999999999</v>
          </cell>
          <cell r="I144">
            <v>2.423148514441005E-2</v>
          </cell>
          <cell r="J144">
            <v>31.612323882715408</v>
          </cell>
          <cell r="K144">
            <v>709000</v>
          </cell>
          <cell r="L144">
            <v>335815</v>
          </cell>
          <cell r="M144">
            <v>2625488.4899999998</v>
          </cell>
          <cell r="N144">
            <v>0.97391968785095695</v>
          </cell>
          <cell r="O144">
            <v>1270.572745525669</v>
          </cell>
          <cell r="P144">
            <v>3768589.4799999995</v>
          </cell>
        </row>
        <row r="145">
          <cell r="B145"/>
        </row>
        <row r="146">
          <cell r="B146" t="str">
            <v>King Co.</v>
          </cell>
          <cell r="C146"/>
        </row>
        <row r="147">
          <cell r="A147" t="str">
            <v>17001</v>
          </cell>
          <cell r="B147" t="str">
            <v xml:space="preserve">             </v>
          </cell>
          <cell r="C147" t="str">
            <v>Seattle</v>
          </cell>
          <cell r="D147">
            <v>51908.91</v>
          </cell>
          <cell r="E147">
            <v>1551110.13</v>
          </cell>
          <cell r="F147">
            <v>1.9873247764760134E-2</v>
          </cell>
          <cell r="G147">
            <v>29.881385103251056</v>
          </cell>
          <cell r="H147">
            <v>5122470.13</v>
          </cell>
          <cell r="I147">
            <v>6.5630490119404389E-2</v>
          </cell>
          <cell r="J147">
            <v>98.681905091052755</v>
          </cell>
          <cell r="K147">
            <v>23300000</v>
          </cell>
          <cell r="L147">
            <v>45019063.840000004</v>
          </cell>
          <cell r="M147">
            <v>3057514</v>
          </cell>
          <cell r="N147">
            <v>0.91449626211583557</v>
          </cell>
          <cell r="O147">
            <v>1375.035188371322</v>
          </cell>
          <cell r="P147">
            <v>78050158.099999994</v>
          </cell>
        </row>
        <row r="148">
          <cell r="A148" t="str">
            <v>17210</v>
          </cell>
          <cell r="B148" t="str">
            <v xml:space="preserve">             </v>
          </cell>
          <cell r="C148" t="str">
            <v>Federal Way</v>
          </cell>
          <cell r="D148">
            <v>22720.42</v>
          </cell>
          <cell r="E148">
            <v>1833821.52</v>
          </cell>
          <cell r="F148">
            <v>7.0095460434035861E-2</v>
          </cell>
          <cell r="G148">
            <v>80.71248330796702</v>
          </cell>
          <cell r="H148">
            <v>75454.509999999995</v>
          </cell>
          <cell r="I148">
            <v>2.8841512451411098E-3</v>
          </cell>
          <cell r="J148">
            <v>3.3209997878560342</v>
          </cell>
          <cell r="K148">
            <v>0</v>
          </cell>
          <cell r="L148">
            <v>2895422</v>
          </cell>
          <cell r="M148">
            <v>21357074.91</v>
          </cell>
          <cell r="N148">
            <v>0.92702038832082301</v>
          </cell>
          <cell r="O148">
            <v>1067.4317160510238</v>
          </cell>
          <cell r="P148">
            <v>26161772.940000001</v>
          </cell>
        </row>
        <row r="149">
          <cell r="A149" t="str">
            <v>17216</v>
          </cell>
          <cell r="B149" t="str">
            <v xml:space="preserve">             </v>
          </cell>
          <cell r="C149" t="str">
            <v>Enumclaw</v>
          </cell>
          <cell r="D149">
            <v>4033.6099999999997</v>
          </cell>
          <cell r="E149">
            <v>23140</v>
          </cell>
          <cell r="F149">
            <v>4.3215705362746317E-3</v>
          </cell>
          <cell r="G149">
            <v>5.736796566847068</v>
          </cell>
          <cell r="H149">
            <v>200000</v>
          </cell>
          <cell r="I149">
            <v>3.7351517167455765E-2</v>
          </cell>
          <cell r="J149">
            <v>49.583375685800071</v>
          </cell>
          <cell r="K149">
            <v>0</v>
          </cell>
          <cell r="L149">
            <v>100000</v>
          </cell>
          <cell r="M149">
            <v>5031394.84</v>
          </cell>
          <cell r="N149">
            <v>0.95832691229626965</v>
          </cell>
          <cell r="O149">
            <v>1272.1593907194797</v>
          </cell>
          <cell r="P149">
            <v>5354534.84</v>
          </cell>
        </row>
        <row r="150">
          <cell r="A150" t="str">
            <v>17400</v>
          </cell>
          <cell r="B150" t="str">
            <v xml:space="preserve">             </v>
          </cell>
          <cell r="C150" t="str">
            <v>Mercer Island</v>
          </cell>
          <cell r="D150">
            <v>4286.3500000000004</v>
          </cell>
          <cell r="E150">
            <v>175652.54</v>
          </cell>
          <cell r="F150">
            <v>2.4194284371192268E-2</v>
          </cell>
          <cell r="G150">
            <v>40.979514038750914</v>
          </cell>
          <cell r="H150">
            <v>102754.39</v>
          </cell>
          <cell r="I150">
            <v>1.4153333234170111E-2</v>
          </cell>
          <cell r="J150">
            <v>23.972468417184782</v>
          </cell>
          <cell r="K150">
            <v>1400000</v>
          </cell>
          <cell r="L150">
            <v>0</v>
          </cell>
          <cell r="M150">
            <v>5581677.2000000002</v>
          </cell>
          <cell r="N150">
            <v>0.96165238239463768</v>
          </cell>
          <cell r="O150">
            <v>1628.8164055665075</v>
          </cell>
          <cell r="P150">
            <v>7260084.1299999999</v>
          </cell>
        </row>
        <row r="151">
          <cell r="A151" t="str">
            <v>17401</v>
          </cell>
          <cell r="B151" t="str">
            <v xml:space="preserve">             </v>
          </cell>
          <cell r="C151" t="str">
            <v>Highline</v>
          </cell>
          <cell r="D151">
            <v>19844.010000000002</v>
          </cell>
          <cell r="E151">
            <v>607673.56000000006</v>
          </cell>
          <cell r="F151">
            <v>3.7044300252066009E-2</v>
          </cell>
          <cell r="G151">
            <v>30.622518331728315</v>
          </cell>
          <cell r="H151">
            <v>1010048.09</v>
          </cell>
          <cell r="I151">
            <v>6.1573395944667708E-2</v>
          </cell>
          <cell r="J151">
            <v>50.899394326045986</v>
          </cell>
          <cell r="K151">
            <v>0</v>
          </cell>
          <cell r="L151">
            <v>4975960.83</v>
          </cell>
          <cell r="M151">
            <v>9810286.7100000009</v>
          </cell>
          <cell r="N151">
            <v>0.90138230380326634</v>
          </cell>
          <cell r="O151">
            <v>745.12397141505164</v>
          </cell>
          <cell r="P151">
            <v>16403969.189999999</v>
          </cell>
        </row>
        <row r="152">
          <cell r="A152" t="str">
            <v>17402</v>
          </cell>
          <cell r="B152" t="str">
            <v xml:space="preserve">             </v>
          </cell>
          <cell r="C152" t="str">
            <v>Vashon Island</v>
          </cell>
          <cell r="D152">
            <v>1537.4899999999996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164352.82</v>
          </cell>
          <cell r="M152">
            <v>967600</v>
          </cell>
          <cell r="N152">
            <v>1</v>
          </cell>
          <cell r="O152">
            <v>736.2342649383088</v>
          </cell>
          <cell r="P152">
            <v>1131952.82</v>
          </cell>
        </row>
        <row r="153">
          <cell r="A153" t="str">
            <v>17403</v>
          </cell>
          <cell r="B153" t="str">
            <v xml:space="preserve">             </v>
          </cell>
          <cell r="C153" t="str">
            <v>Renton</v>
          </cell>
          <cell r="D153">
            <v>15737.800000000001</v>
          </cell>
          <cell r="E153">
            <v>1024265.51</v>
          </cell>
          <cell r="F153">
            <v>7.3804133507003433E-2</v>
          </cell>
          <cell r="G153">
            <v>65.083144403919221</v>
          </cell>
          <cell r="H153">
            <v>2572836.89</v>
          </cell>
          <cell r="I153">
            <v>0.18538747567640301</v>
          </cell>
          <cell r="J153">
            <v>163.48135635222204</v>
          </cell>
          <cell r="K153">
            <v>0</v>
          </cell>
          <cell r="L153">
            <v>2288646.46</v>
          </cell>
          <cell r="M153">
            <v>7992410.2800000003</v>
          </cell>
          <cell r="N153">
            <v>0.74080839081659355</v>
          </cell>
          <cell r="O153">
            <v>653.27153350531842</v>
          </cell>
          <cell r="P153">
            <v>13878159.140000001</v>
          </cell>
        </row>
        <row r="154">
          <cell r="A154" t="str">
            <v>17404</v>
          </cell>
          <cell r="B154" t="str">
            <v xml:space="preserve">             </v>
          </cell>
          <cell r="C154" t="str">
            <v>Skykomish</v>
          </cell>
          <cell r="D154">
            <v>42.53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500000</v>
          </cell>
          <cell r="M154">
            <v>801002.97</v>
          </cell>
          <cell r="N154">
            <v>1</v>
          </cell>
          <cell r="O154">
            <v>30590.241476604748</v>
          </cell>
          <cell r="P154">
            <v>1301002.97</v>
          </cell>
        </row>
        <row r="155">
          <cell r="A155" t="str">
            <v>17405</v>
          </cell>
          <cell r="B155" t="str">
            <v xml:space="preserve">             </v>
          </cell>
          <cell r="C155" t="str">
            <v>Bellevue</v>
          </cell>
          <cell r="D155">
            <v>19654.280000000006</v>
          </cell>
          <cell r="E155">
            <v>2639129.36</v>
          </cell>
          <cell r="F155">
            <v>0.11655214109792648</v>
          </cell>
          <cell r="G155">
            <v>134.2775904281408</v>
          </cell>
          <cell r="H155">
            <v>207461.58</v>
          </cell>
          <cell r="I155">
            <v>9.1621470743513539E-3</v>
          </cell>
          <cell r="J155">
            <v>10.555542100753623</v>
          </cell>
          <cell r="K155">
            <v>0</v>
          </cell>
          <cell r="L155">
            <v>5650564.5600000005</v>
          </cell>
          <cell r="M155">
            <v>14146181.08</v>
          </cell>
          <cell r="N155">
            <v>0.8742857118277223</v>
          </cell>
          <cell r="O155">
            <v>1007.2485809706585</v>
          </cell>
          <cell r="P155">
            <v>22643336.579999998</v>
          </cell>
        </row>
        <row r="156">
          <cell r="A156" t="str">
            <v>17406</v>
          </cell>
          <cell r="B156" t="str">
            <v xml:space="preserve">             </v>
          </cell>
          <cell r="C156" t="str">
            <v>Tukwila</v>
          </cell>
          <cell r="D156">
            <v>2981.2899999999991</v>
          </cell>
          <cell r="E156">
            <v>31480.02</v>
          </cell>
          <cell r="F156">
            <v>1.1784814617889739E-2</v>
          </cell>
          <cell r="G156">
            <v>10.559194174333932</v>
          </cell>
          <cell r="H156">
            <v>169876.19</v>
          </cell>
          <cell r="I156">
            <v>6.3594604042291419E-2</v>
          </cell>
          <cell r="J156">
            <v>56.980766715079731</v>
          </cell>
          <cell r="K156">
            <v>0</v>
          </cell>
          <cell r="L156">
            <v>542771.19999999995</v>
          </cell>
          <cell r="M156">
            <v>1927108.5</v>
          </cell>
          <cell r="N156">
            <v>0.92462058133981884</v>
          </cell>
          <cell r="O156">
            <v>828.46006259035551</v>
          </cell>
          <cell r="P156">
            <v>2671235.91</v>
          </cell>
        </row>
        <row r="157">
          <cell r="A157" t="str">
            <v>17407</v>
          </cell>
          <cell r="B157" t="str">
            <v xml:space="preserve">             </v>
          </cell>
          <cell r="C157" t="str">
            <v>Riverview</v>
          </cell>
          <cell r="D157">
            <v>3159.6400000000003</v>
          </cell>
          <cell r="E157">
            <v>0</v>
          </cell>
          <cell r="F157">
            <v>0</v>
          </cell>
          <cell r="G157">
            <v>0</v>
          </cell>
          <cell r="H157">
            <v>7000</v>
          </cell>
          <cell r="I157">
            <v>1.7692950471365476E-3</v>
          </cell>
          <cell r="J157">
            <v>2.2154422655745587</v>
          </cell>
          <cell r="K157">
            <v>0</v>
          </cell>
          <cell r="L157">
            <v>709069.8</v>
          </cell>
          <cell r="M157">
            <v>3240308.2</v>
          </cell>
          <cell r="N157">
            <v>0.99823070495286348</v>
          </cell>
          <cell r="O157">
            <v>1249.9455634186172</v>
          </cell>
          <cell r="P157">
            <v>3956378</v>
          </cell>
        </row>
        <row r="158">
          <cell r="A158" t="str">
            <v>17408</v>
          </cell>
          <cell r="B158" t="str">
            <v xml:space="preserve">             </v>
          </cell>
          <cell r="C158" t="str">
            <v>Auburn</v>
          </cell>
          <cell r="D158">
            <v>15752.660000000002</v>
          </cell>
          <cell r="E158">
            <v>395350.2</v>
          </cell>
          <cell r="F158">
            <v>2.7868841382601036E-2</v>
          </cell>
          <cell r="G158">
            <v>25.097361334530166</v>
          </cell>
          <cell r="H158">
            <v>2922830.9000000004</v>
          </cell>
          <cell r="I158">
            <v>0.20603482871708434</v>
          </cell>
          <cell r="J158">
            <v>185.54522855187633</v>
          </cell>
          <cell r="K158">
            <v>0</v>
          </cell>
          <cell r="L158">
            <v>2100000</v>
          </cell>
          <cell r="M158">
            <v>8767919.9499999993</v>
          </cell>
          <cell r="N158">
            <v>0.76609632990031451</v>
          </cell>
          <cell r="O158">
            <v>689.91014533418468</v>
          </cell>
          <cell r="P158">
            <v>14186101.050000001</v>
          </cell>
        </row>
        <row r="159">
          <cell r="A159" t="str">
            <v>17409</v>
          </cell>
          <cell r="B159" t="str">
            <v xml:space="preserve">             </v>
          </cell>
          <cell r="C159" t="str">
            <v>Tahoma</v>
          </cell>
          <cell r="D159">
            <v>7829.7900000000009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14412358.77</v>
          </cell>
          <cell r="N159">
            <v>1</v>
          </cell>
          <cell r="O159">
            <v>1840.7082143965545</v>
          </cell>
          <cell r="P159">
            <v>14412358.77</v>
          </cell>
        </row>
        <row r="160">
          <cell r="A160" t="str">
            <v>17410</v>
          </cell>
          <cell r="B160" t="str">
            <v xml:space="preserve">             </v>
          </cell>
          <cell r="C160" t="str">
            <v>Snoqualmie Valley</v>
          </cell>
          <cell r="D160">
            <v>6643.17</v>
          </cell>
          <cell r="E160">
            <v>49158.06</v>
          </cell>
          <cell r="F160">
            <v>6.5867694481935605E-3</v>
          </cell>
          <cell r="G160">
            <v>7.399789558298222</v>
          </cell>
          <cell r="H160">
            <v>490060.39</v>
          </cell>
          <cell r="I160">
            <v>6.5663999039462115E-2</v>
          </cell>
          <cell r="J160">
            <v>73.769057543311405</v>
          </cell>
          <cell r="K160">
            <v>0</v>
          </cell>
          <cell r="L160">
            <v>5700000</v>
          </cell>
          <cell r="M160">
            <v>1223933.31</v>
          </cell>
          <cell r="N160">
            <v>0.92774923151234445</v>
          </cell>
          <cell r="O160">
            <v>1042.2634540437773</v>
          </cell>
          <cell r="P160">
            <v>7463151.7599999998</v>
          </cell>
        </row>
        <row r="161">
          <cell r="A161" t="str">
            <v>17411</v>
          </cell>
          <cell r="B161" t="str">
            <v xml:space="preserve">             </v>
          </cell>
          <cell r="C161" t="str">
            <v>Issaquah</v>
          </cell>
          <cell r="D161">
            <v>19309.539999999997</v>
          </cell>
          <cell r="E161">
            <v>281611.40999999997</v>
          </cell>
          <cell r="F161">
            <v>1.0582387330068293E-2</v>
          </cell>
          <cell r="G161">
            <v>14.584055860471043</v>
          </cell>
          <cell r="H161">
            <v>1751699.1</v>
          </cell>
          <cell r="I161">
            <v>6.5825309996963663E-2</v>
          </cell>
          <cell r="J161">
            <v>90.716770052523273</v>
          </cell>
          <cell r="K161">
            <v>1088220</v>
          </cell>
          <cell r="L161">
            <v>10000000</v>
          </cell>
          <cell r="M161">
            <v>13489800.300000001</v>
          </cell>
          <cell r="N161">
            <v>0.9235923026729681</v>
          </cell>
          <cell r="O161">
            <v>1272.8433872583191</v>
          </cell>
          <cell r="P161">
            <v>26611330.809999999</v>
          </cell>
        </row>
        <row r="162">
          <cell r="A162" t="str">
            <v>17412</v>
          </cell>
          <cell r="B162" t="str">
            <v xml:space="preserve">             </v>
          </cell>
          <cell r="C162" t="str">
            <v>Shoreline</v>
          </cell>
          <cell r="D162">
            <v>9343.32</v>
          </cell>
          <cell r="E162">
            <v>303440.73</v>
          </cell>
          <cell r="F162">
            <v>1.5836812949309512E-2</v>
          </cell>
          <cell r="G162">
            <v>32.476756656092263</v>
          </cell>
          <cell r="H162">
            <v>460632.1</v>
          </cell>
          <cell r="I162">
            <v>2.404075552463782E-2</v>
          </cell>
          <cell r="J162">
            <v>49.300687550035747</v>
          </cell>
          <cell r="K162">
            <v>3172308</v>
          </cell>
          <cell r="L162">
            <v>1079767.9099999999</v>
          </cell>
          <cell r="M162">
            <v>14144318.140000001</v>
          </cell>
          <cell r="N162">
            <v>0.96012243152605281</v>
          </cell>
          <cell r="O162">
            <v>1968.9354587020462</v>
          </cell>
          <cell r="P162">
            <v>19160466.879999999</v>
          </cell>
        </row>
        <row r="163">
          <cell r="A163" t="str">
            <v>17414</v>
          </cell>
          <cell r="B163" t="str">
            <v xml:space="preserve">             </v>
          </cell>
          <cell r="C163" t="str">
            <v>Lake Washington</v>
          </cell>
          <cell r="D163">
            <v>27515.849999999995</v>
          </cell>
          <cell r="E163">
            <v>4322129</v>
          </cell>
          <cell r="F163">
            <v>9.5726894114947489E-2</v>
          </cell>
          <cell r="G163">
            <v>157.07779334456325</v>
          </cell>
          <cell r="H163">
            <v>3071049</v>
          </cell>
          <cell r="I163">
            <v>6.8017863984350155E-2</v>
          </cell>
          <cell r="J163">
            <v>111.61018104110906</v>
          </cell>
          <cell r="K163">
            <v>0</v>
          </cell>
          <cell r="L163">
            <v>0</v>
          </cell>
          <cell r="M163">
            <v>37757445.969999999</v>
          </cell>
          <cell r="N163">
            <v>0.83625524190070233</v>
          </cell>
          <cell r="O163">
            <v>1372.2071449728069</v>
          </cell>
          <cell r="P163">
            <v>45150623.969999999</v>
          </cell>
        </row>
        <row r="164">
          <cell r="A164" t="str">
            <v>17415</v>
          </cell>
          <cell r="B164" t="str">
            <v xml:space="preserve">             </v>
          </cell>
          <cell r="C164" t="str">
            <v>Kent</v>
          </cell>
          <cell r="D164">
            <v>27484.86</v>
          </cell>
          <cell r="E164">
            <v>1131204.32</v>
          </cell>
          <cell r="F164">
            <v>0.29403523191450381</v>
          </cell>
          <cell r="G164">
            <v>41.157361543773554</v>
          </cell>
          <cell r="H164">
            <v>2616657.36</v>
          </cell>
          <cell r="I164">
            <v>0.6801507385406671</v>
          </cell>
          <cell r="J164">
            <v>95.203590631351219</v>
          </cell>
          <cell r="K164">
            <v>0</v>
          </cell>
          <cell r="L164">
            <v>0</v>
          </cell>
          <cell r="M164">
            <v>99311.03</v>
          </cell>
          <cell r="N164">
            <v>2.5814029544829038E-2</v>
          </cell>
          <cell r="O164">
            <v>3.6132994674158789</v>
          </cell>
          <cell r="P164">
            <v>3847172.71</v>
          </cell>
        </row>
        <row r="165">
          <cell r="A165" t="str">
            <v>17417</v>
          </cell>
          <cell r="B165" t="str">
            <v xml:space="preserve">             </v>
          </cell>
          <cell r="C165" t="str">
            <v>Northshore</v>
          </cell>
          <cell r="D165">
            <v>20672.560000000001</v>
          </cell>
          <cell r="E165">
            <v>2636788</v>
          </cell>
          <cell r="F165">
            <v>0.1091615759969559</v>
          </cell>
          <cell r="G165">
            <v>127.55014376545526</v>
          </cell>
          <cell r="H165">
            <v>1167580</v>
          </cell>
          <cell r="I165">
            <v>4.8337171172853403E-2</v>
          </cell>
          <cell r="J165">
            <v>56.479700627304986</v>
          </cell>
          <cell r="K165">
            <v>0</v>
          </cell>
          <cell r="L165">
            <v>5874319</v>
          </cell>
          <cell r="M165">
            <v>14476222.6</v>
          </cell>
          <cell r="N165">
            <v>0.84250125283019073</v>
          </cell>
          <cell r="O165">
            <v>984.42290650021096</v>
          </cell>
          <cell r="P165">
            <v>24154909.600000001</v>
          </cell>
        </row>
        <row r="166">
          <cell r="A166" t="str">
            <v>17903</v>
          </cell>
          <cell r="B166" t="str">
            <v xml:space="preserve">             </v>
          </cell>
          <cell r="C166" t="str">
            <v>Muckleshoot Tribal</v>
          </cell>
          <cell r="D166">
            <v>416.69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476390.64</v>
          </cell>
          <cell r="N166">
            <v>1</v>
          </cell>
          <cell r="O166">
            <v>1143.2735126832897</v>
          </cell>
          <cell r="P166">
            <v>476390.64</v>
          </cell>
        </row>
        <row r="167">
          <cell r="B167"/>
          <cell r="C167" t="str">
            <v>County Total</v>
          </cell>
          <cell r="D167">
            <v>280874.77000000008</v>
          </cell>
          <cell r="E167">
            <v>17005954.359999999</v>
          </cell>
          <cell r="F167">
            <v>5.0874129803665458E-2</v>
          </cell>
          <cell r="G167">
            <v>60.546393540437947</v>
          </cell>
          <cell r="H167">
            <v>21948410.629999999</v>
          </cell>
          <cell r="I167">
            <v>6.5659725278409534E-2</v>
          </cell>
          <cell r="J167">
            <v>78.143047985406426</v>
          </cell>
          <cell r="K167">
            <v>28960528</v>
          </cell>
          <cell r="L167">
            <v>87599938.420000002</v>
          </cell>
          <cell r="M167">
            <v>178760259.39999998</v>
          </cell>
          <cell r="N167">
            <v>0.88346614491792497</v>
          </cell>
          <cell r="O167">
            <v>1051.4320165531419</v>
          </cell>
          <cell r="P167">
            <v>334275090.81</v>
          </cell>
        </row>
        <row r="168">
          <cell r="B168" t="str">
            <v xml:space="preserve">             </v>
          </cell>
        </row>
        <row r="169">
          <cell r="B169" t="str">
            <v>Kitsap Co.</v>
          </cell>
          <cell r="C169"/>
        </row>
        <row r="170">
          <cell r="A170" t="str">
            <v>18100</v>
          </cell>
          <cell r="B170"/>
          <cell r="C170" t="str">
            <v>Bremerton</v>
          </cell>
          <cell r="D170">
            <v>5373.1699999999992</v>
          </cell>
          <cell r="E170">
            <v>193175</v>
          </cell>
          <cell r="F170">
            <v>1.8285950024872964E-2</v>
          </cell>
          <cell r="G170">
            <v>35.951775209047923</v>
          </cell>
          <cell r="H170">
            <v>969729</v>
          </cell>
          <cell r="I170">
            <v>9.1794569854639754E-2</v>
          </cell>
          <cell r="J170">
            <v>180.47614350560286</v>
          </cell>
          <cell r="K170">
            <v>0</v>
          </cell>
          <cell r="L170">
            <v>6857000</v>
          </cell>
          <cell r="M170">
            <v>2544217.62</v>
          </cell>
          <cell r="N170">
            <v>0.88991948012048749</v>
          </cell>
          <cell r="O170">
            <v>1749.659441260932</v>
          </cell>
          <cell r="P170">
            <v>10564121.619999999</v>
          </cell>
        </row>
        <row r="171">
          <cell r="A171" t="str">
            <v>18303</v>
          </cell>
          <cell r="C171" t="str">
            <v>Bainbridge</v>
          </cell>
          <cell r="D171">
            <v>3769.74</v>
          </cell>
          <cell r="E171">
            <v>257574.91</v>
          </cell>
          <cell r="F171">
            <v>8.9318959883981114E-2</v>
          </cell>
          <cell r="G171">
            <v>68.32696949922277</v>
          </cell>
          <cell r="H171">
            <v>68798.899999999994</v>
          </cell>
          <cell r="I171">
            <v>2.3857316650763957E-2</v>
          </cell>
          <cell r="J171">
            <v>18.250303734475057</v>
          </cell>
          <cell r="K171">
            <v>0</v>
          </cell>
          <cell r="L171">
            <v>430176.08</v>
          </cell>
          <cell r="M171">
            <v>2127215.33</v>
          </cell>
          <cell r="N171">
            <v>0.88682372346525495</v>
          </cell>
          <cell r="O171">
            <v>678.39994535432163</v>
          </cell>
          <cell r="P171">
            <v>2883765.22</v>
          </cell>
        </row>
        <row r="172">
          <cell r="A172" t="str">
            <v>18400</v>
          </cell>
          <cell r="B172" t="str">
            <v xml:space="preserve">             </v>
          </cell>
          <cell r="C172" t="str">
            <v>North Kitsap</v>
          </cell>
          <cell r="D172">
            <v>6013.880000000001</v>
          </cell>
          <cell r="E172">
            <v>264723.69</v>
          </cell>
          <cell r="F172">
            <v>3.2652353923759016E-2</v>
          </cell>
          <cell r="G172">
            <v>44.018784877649693</v>
          </cell>
          <cell r="H172">
            <v>233710.78</v>
          </cell>
          <cell r="I172">
            <v>2.8827065323688183E-2</v>
          </cell>
          <cell r="J172">
            <v>38.861896146913466</v>
          </cell>
          <cell r="K172">
            <v>480000</v>
          </cell>
          <cell r="L172">
            <v>720000</v>
          </cell>
          <cell r="M172">
            <v>6408904.1500000004</v>
          </cell>
          <cell r="N172">
            <v>0.93852058075255285</v>
          </cell>
          <cell r="O172">
            <v>1265.223807259207</v>
          </cell>
          <cell r="P172">
            <v>8107338.6200000001</v>
          </cell>
        </row>
        <row r="173">
          <cell r="A173" t="str">
            <v>18401</v>
          </cell>
          <cell r="B173" t="str">
            <v xml:space="preserve">             </v>
          </cell>
          <cell r="C173" t="str">
            <v>Central Kitsap</v>
          </cell>
          <cell r="D173">
            <v>11073.5</v>
          </cell>
          <cell r="E173">
            <v>1011681.13</v>
          </cell>
          <cell r="F173">
            <v>7.5208771702362537E-2</v>
          </cell>
          <cell r="G173">
            <v>91.360557186074857</v>
          </cell>
          <cell r="H173">
            <v>283978.17</v>
          </cell>
          <cell r="I173">
            <v>2.1111048454550786E-2</v>
          </cell>
          <cell r="J173">
            <v>25.644843093872758</v>
          </cell>
          <cell r="K173">
            <v>0</v>
          </cell>
          <cell r="L173">
            <v>6555952.4800000004</v>
          </cell>
          <cell r="M173">
            <v>5600025.6699999999</v>
          </cell>
          <cell r="N173">
            <v>0.90368017984308679</v>
          </cell>
          <cell r="O173">
            <v>1097.7539305549285</v>
          </cell>
          <cell r="P173">
            <v>13451637.449999999</v>
          </cell>
        </row>
        <row r="174">
          <cell r="A174" t="str">
            <v>18402</v>
          </cell>
          <cell r="B174" t="str">
            <v xml:space="preserve">             </v>
          </cell>
          <cell r="C174" t="str">
            <v>South Kitsap</v>
          </cell>
          <cell r="D174">
            <v>9745.84</v>
          </cell>
          <cell r="E174">
            <v>842722</v>
          </cell>
          <cell r="F174">
            <v>4.8438256060118152E-2</v>
          </cell>
          <cell r="G174">
            <v>86.469919473334258</v>
          </cell>
          <cell r="H174">
            <v>471630</v>
          </cell>
          <cell r="I174">
            <v>2.7108506370586649E-2</v>
          </cell>
          <cell r="J174">
            <v>48.392955353258415</v>
          </cell>
          <cell r="K174">
            <v>0</v>
          </cell>
          <cell r="L174">
            <v>8791424.7799999993</v>
          </cell>
          <cell r="M174">
            <v>7292083.2700000005</v>
          </cell>
          <cell r="N174">
            <v>0.92445323756929521</v>
          </cell>
          <cell r="O174">
            <v>1650.2946949672887</v>
          </cell>
          <cell r="P174">
            <v>17397860.050000001</v>
          </cell>
        </row>
        <row r="175">
          <cell r="A175" t="str">
            <v>18902</v>
          </cell>
          <cell r="B175" t="str">
            <v xml:space="preserve">             </v>
          </cell>
          <cell r="C175" t="str">
            <v>Suquamish Tribal</v>
          </cell>
          <cell r="D175">
            <v>78.52000000000001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44134.51</v>
          </cell>
          <cell r="N175">
            <v>1</v>
          </cell>
          <cell r="O175">
            <v>562.07985226693836</v>
          </cell>
          <cell r="P175">
            <v>44134.51</v>
          </cell>
        </row>
        <row r="176">
          <cell r="B176" t="str">
            <v xml:space="preserve">             </v>
          </cell>
          <cell r="C176" t="str">
            <v>County Total</v>
          </cell>
          <cell r="D176">
            <v>36054.65</v>
          </cell>
          <cell r="E176">
            <v>2569876.73</v>
          </cell>
          <cell r="F176">
            <v>4.899776380200338E-2</v>
          </cell>
          <cell r="G176">
            <v>71.277261878842253</v>
          </cell>
          <cell r="H176">
            <v>2027846.8499999999</v>
          </cell>
          <cell r="I176">
            <v>3.8663317902776044E-2</v>
          </cell>
          <cell r="J176">
            <v>56.243698108288385</v>
          </cell>
          <cell r="K176">
            <v>480000</v>
          </cell>
          <cell r="L176">
            <v>23354553.34</v>
          </cell>
          <cell r="M176">
            <v>24016580.550000004</v>
          </cell>
          <cell r="N176">
            <v>0.91233891829522074</v>
          </cell>
          <cell r="O176">
            <v>1327.1834254388823</v>
          </cell>
          <cell r="P176">
            <v>52448857.469999991</v>
          </cell>
        </row>
        <row r="177">
          <cell r="B177" t="str">
            <v xml:space="preserve">             </v>
          </cell>
        </row>
        <row r="178">
          <cell r="B178" t="str">
            <v>Kittitas Co.</v>
          </cell>
          <cell r="C178"/>
        </row>
        <row r="179">
          <cell r="A179" t="str">
            <v>19007</v>
          </cell>
          <cell r="B179"/>
          <cell r="C179" t="str">
            <v>Damman</v>
          </cell>
          <cell r="D179">
            <v>34.82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567501.32999999996</v>
          </cell>
          <cell r="N179">
            <v>1</v>
          </cell>
          <cell r="O179">
            <v>16298.142734060883</v>
          </cell>
          <cell r="P179">
            <v>567501.32999999996</v>
          </cell>
        </row>
        <row r="180">
          <cell r="A180" t="str">
            <v>19028</v>
          </cell>
          <cell r="C180" t="str">
            <v>Easton</v>
          </cell>
          <cell r="D180">
            <v>107.10000000000001</v>
          </cell>
          <cell r="E180">
            <v>7620.35</v>
          </cell>
          <cell r="F180">
            <v>1.1647693923668006E-2</v>
          </cell>
          <cell r="G180">
            <v>71.151727357609715</v>
          </cell>
          <cell r="H180">
            <v>3608.35</v>
          </cell>
          <cell r="I180">
            <v>5.5153577420285742E-3</v>
          </cell>
          <cell r="J180">
            <v>33.691409897292246</v>
          </cell>
          <cell r="K180">
            <v>40234.44</v>
          </cell>
          <cell r="L180">
            <v>100000</v>
          </cell>
          <cell r="M180">
            <v>502773.66</v>
          </cell>
          <cell r="N180">
            <v>0.98283694833430335</v>
          </cell>
          <cell r="O180">
            <v>6003.8104575163388</v>
          </cell>
          <cell r="P180">
            <v>654236.80000000005</v>
          </cell>
        </row>
        <row r="181">
          <cell r="A181" t="str">
            <v>19400</v>
          </cell>
          <cell r="B181" t="str">
            <v xml:space="preserve">             </v>
          </cell>
          <cell r="C181" t="str">
            <v>Thorp</v>
          </cell>
          <cell r="D181">
            <v>120.62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554790.80000000005</v>
          </cell>
          <cell r="N181">
            <v>1</v>
          </cell>
          <cell r="O181">
            <v>4599.4926214558118</v>
          </cell>
          <cell r="P181">
            <v>554790.80000000005</v>
          </cell>
        </row>
        <row r="182">
          <cell r="A182" t="str">
            <v>19401</v>
          </cell>
          <cell r="B182" t="str">
            <v xml:space="preserve">             </v>
          </cell>
          <cell r="C182" t="str">
            <v>Ellensburg</v>
          </cell>
          <cell r="D182">
            <v>3274.9199999999996</v>
          </cell>
          <cell r="E182">
            <v>27877.74</v>
          </cell>
          <cell r="F182">
            <v>5.7366575881913819E-3</v>
          </cell>
          <cell r="G182">
            <v>8.51249496170899</v>
          </cell>
          <cell r="H182">
            <v>17597.080000000002</v>
          </cell>
          <cell r="I182">
            <v>3.6211121314715902E-3</v>
          </cell>
          <cell r="J182">
            <v>5.3732854543011745</v>
          </cell>
          <cell r="K182">
            <v>0</v>
          </cell>
          <cell r="L182">
            <v>1584717.51</v>
          </cell>
          <cell r="M182">
            <v>3229386.54</v>
          </cell>
          <cell r="N182">
            <v>0.99064223028033693</v>
          </cell>
          <cell r="O182">
            <v>1469.991343299989</v>
          </cell>
          <cell r="P182">
            <v>4859578.87</v>
          </cell>
        </row>
        <row r="183">
          <cell r="A183" t="str">
            <v>19403</v>
          </cell>
          <cell r="B183" t="str">
            <v xml:space="preserve">             </v>
          </cell>
          <cell r="C183" t="str">
            <v>Kittitas</v>
          </cell>
          <cell r="D183">
            <v>655.08000000000015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36390.29</v>
          </cell>
          <cell r="L183">
            <v>0</v>
          </cell>
          <cell r="M183">
            <v>861141.89</v>
          </cell>
          <cell r="N183">
            <v>1</v>
          </cell>
          <cell r="O183">
            <v>1370.1107956280146</v>
          </cell>
          <cell r="P183">
            <v>897532.18</v>
          </cell>
        </row>
        <row r="184">
          <cell r="A184" t="str">
            <v>19404</v>
          </cell>
          <cell r="B184" t="str">
            <v xml:space="preserve">             </v>
          </cell>
          <cell r="C184" t="str">
            <v>Cle Elum-Roslyn</v>
          </cell>
          <cell r="D184">
            <v>898.61</v>
          </cell>
          <cell r="E184">
            <v>7595.88</v>
          </cell>
          <cell r="F184">
            <v>3.0476174885935218E-3</v>
          </cell>
          <cell r="G184">
            <v>8.4529217346791157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2484803.52</v>
          </cell>
          <cell r="N184">
            <v>0.9969523825114065</v>
          </cell>
          <cell r="O184">
            <v>2765.1634413149195</v>
          </cell>
          <cell r="P184">
            <v>2492399.4</v>
          </cell>
        </row>
        <row r="185">
          <cell r="B185" t="str">
            <v xml:space="preserve">             </v>
          </cell>
          <cell r="C185" t="str">
            <v>County Total</v>
          </cell>
          <cell r="D185">
            <v>5091.1499999999996</v>
          </cell>
          <cell r="E185">
            <v>43093.97</v>
          </cell>
          <cell r="F185">
            <v>4.2982047413422392E-3</v>
          </cell>
          <cell r="G185">
            <v>8.4644864126965427</v>
          </cell>
          <cell r="H185">
            <v>21205.43</v>
          </cell>
          <cell r="I185">
            <v>2.115035578485829E-3</v>
          </cell>
          <cell r="J185">
            <v>4.1651552203333235</v>
          </cell>
          <cell r="K185">
            <v>76624.73000000001</v>
          </cell>
          <cell r="L185">
            <v>1684717.51</v>
          </cell>
          <cell r="M185">
            <v>8200397.7400000002</v>
          </cell>
          <cell r="N185">
            <v>0.99358675968017207</v>
          </cell>
          <cell r="O185">
            <v>1956.6777604274087</v>
          </cell>
          <cell r="P185">
            <v>10026039.379999999</v>
          </cell>
        </row>
        <row r="186">
          <cell r="B186" t="str">
            <v xml:space="preserve">             </v>
          </cell>
        </row>
        <row r="187">
          <cell r="B187" t="str">
            <v>Klickitat Co.</v>
          </cell>
          <cell r="C187"/>
        </row>
        <row r="188">
          <cell r="A188" t="str">
            <v>20094</v>
          </cell>
          <cell r="B188" t="str">
            <v xml:space="preserve">             </v>
          </cell>
          <cell r="C188" t="str">
            <v>Wishram</v>
          </cell>
          <cell r="D188">
            <v>76.899999999999991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516209.97</v>
          </cell>
          <cell r="N188">
            <v>1</v>
          </cell>
          <cell r="O188">
            <v>6712.7434330299093</v>
          </cell>
          <cell r="P188">
            <v>516209.97</v>
          </cell>
        </row>
        <row r="189">
          <cell r="A189" t="str">
            <v>20203</v>
          </cell>
          <cell r="B189" t="str">
            <v xml:space="preserve">             </v>
          </cell>
          <cell r="C189" t="str">
            <v>Bickleton</v>
          </cell>
          <cell r="D189">
            <v>83.149999999999991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819997.48</v>
          </cell>
          <cell r="N189">
            <v>1</v>
          </cell>
          <cell r="O189">
            <v>9861.6654239326526</v>
          </cell>
          <cell r="P189">
            <v>819997.48</v>
          </cell>
        </row>
        <row r="190">
          <cell r="A190" t="str">
            <v>20215</v>
          </cell>
          <cell r="B190" t="str">
            <v xml:space="preserve">             </v>
          </cell>
          <cell r="C190" t="str">
            <v>Centerville</v>
          </cell>
          <cell r="D190">
            <v>80.3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248088.79</v>
          </cell>
          <cell r="N190">
            <v>1</v>
          </cell>
          <cell r="O190">
            <v>3089.5241594022418</v>
          </cell>
          <cell r="P190">
            <v>248088.79</v>
          </cell>
        </row>
        <row r="191">
          <cell r="A191" t="str">
            <v>20400</v>
          </cell>
          <cell r="B191" t="str">
            <v xml:space="preserve">             </v>
          </cell>
          <cell r="C191" t="str">
            <v>Trout Lake</v>
          </cell>
          <cell r="D191">
            <v>216.10999999999999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762182.16</v>
          </cell>
          <cell r="N191">
            <v>1</v>
          </cell>
          <cell r="O191">
            <v>3526.825042802277</v>
          </cell>
          <cell r="P191">
            <v>762182.16</v>
          </cell>
        </row>
        <row r="192">
          <cell r="A192" t="str">
            <v>20401</v>
          </cell>
          <cell r="B192" t="str">
            <v xml:space="preserve">             </v>
          </cell>
          <cell r="C192" t="str">
            <v>Glenwood</v>
          </cell>
          <cell r="D192">
            <v>66.349999999999994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882970.7</v>
          </cell>
          <cell r="N192">
            <v>1</v>
          </cell>
          <cell r="O192">
            <v>13307.772418990204</v>
          </cell>
          <cell r="P192">
            <v>882970.7</v>
          </cell>
        </row>
        <row r="193">
          <cell r="A193" t="str">
            <v>20402</v>
          </cell>
          <cell r="B193" t="str">
            <v xml:space="preserve">             </v>
          </cell>
          <cell r="C193" t="str">
            <v>Klickitat</v>
          </cell>
          <cell r="D193">
            <v>69.010000000000019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579000</v>
          </cell>
          <cell r="M193">
            <v>878400.75</v>
          </cell>
          <cell r="N193">
            <v>1</v>
          </cell>
          <cell r="O193">
            <v>21118.689320388345</v>
          </cell>
          <cell r="P193">
            <v>1457400.75</v>
          </cell>
        </row>
        <row r="194">
          <cell r="A194" t="str">
            <v>20403</v>
          </cell>
          <cell r="B194" t="str">
            <v xml:space="preserve">             </v>
          </cell>
          <cell r="C194" t="str">
            <v>Roosevelt</v>
          </cell>
          <cell r="D194">
            <v>26.1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88295.37</v>
          </cell>
          <cell r="N194">
            <v>1</v>
          </cell>
          <cell r="O194">
            <v>3382.9643678160915</v>
          </cell>
          <cell r="P194">
            <v>88295.37</v>
          </cell>
        </row>
        <row r="195">
          <cell r="A195" t="str">
            <v>20404</v>
          </cell>
          <cell r="B195" t="str">
            <v xml:space="preserve">             </v>
          </cell>
          <cell r="C195" t="str">
            <v>Goldendale</v>
          </cell>
          <cell r="D195">
            <v>914.51</v>
          </cell>
          <cell r="E195">
            <v>5586.94</v>
          </cell>
          <cell r="F195">
            <v>3.68782577945695E-3</v>
          </cell>
          <cell r="G195">
            <v>6.1092169577150601</v>
          </cell>
          <cell r="H195">
            <v>0</v>
          </cell>
          <cell r="I195">
            <v>0</v>
          </cell>
          <cell r="J195">
            <v>0</v>
          </cell>
          <cell r="K195">
            <v>38476.21</v>
          </cell>
          <cell r="L195">
            <v>0</v>
          </cell>
          <cell r="M195">
            <v>1470905.38</v>
          </cell>
          <cell r="N195">
            <v>0.99631217422054297</v>
          </cell>
          <cell r="O195">
            <v>1650.4812303856709</v>
          </cell>
          <cell r="P195">
            <v>1514968.53</v>
          </cell>
        </row>
        <row r="196">
          <cell r="A196" t="str">
            <v>20405</v>
          </cell>
          <cell r="B196" t="str">
            <v xml:space="preserve">             </v>
          </cell>
          <cell r="C196" t="str">
            <v>White Salmon</v>
          </cell>
          <cell r="D196">
            <v>1253.4599999999998</v>
          </cell>
          <cell r="E196">
            <v>26408.68</v>
          </cell>
          <cell r="F196">
            <v>1.8354757821260441E-2</v>
          </cell>
          <cell r="G196">
            <v>21.068626043112669</v>
          </cell>
          <cell r="H196">
            <v>31259.84</v>
          </cell>
          <cell r="I196">
            <v>2.1726447241261205E-2</v>
          </cell>
          <cell r="J196">
            <v>24.938841287316713</v>
          </cell>
          <cell r="K196">
            <v>0</v>
          </cell>
          <cell r="L196">
            <v>0</v>
          </cell>
          <cell r="M196">
            <v>1381123.55</v>
          </cell>
          <cell r="N196">
            <v>0.95991879493747834</v>
          </cell>
          <cell r="O196">
            <v>1101.8489221833966</v>
          </cell>
          <cell r="P196">
            <v>1438792.07</v>
          </cell>
        </row>
        <row r="197">
          <cell r="A197" t="str">
            <v>20406</v>
          </cell>
          <cell r="B197" t="str">
            <v xml:space="preserve">             </v>
          </cell>
          <cell r="C197" t="str">
            <v>Lyle</v>
          </cell>
          <cell r="D197">
            <v>240.54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188909.87</v>
          </cell>
          <cell r="N197">
            <v>1</v>
          </cell>
          <cell r="O197">
            <v>785.35740417394197</v>
          </cell>
          <cell r="P197">
            <v>188909.87</v>
          </cell>
        </row>
        <row r="198">
          <cell r="B198"/>
          <cell r="C198" t="str">
            <v>County Total</v>
          </cell>
          <cell r="D198">
            <v>3026.4299999999994</v>
          </cell>
          <cell r="E198">
            <v>31995.62</v>
          </cell>
          <cell r="F198">
            <v>4.0409654951187677E-3</v>
          </cell>
          <cell r="G198">
            <v>10.572066758524072</v>
          </cell>
          <cell r="H198">
            <v>31259.84</v>
          </cell>
          <cell r="I198">
            <v>3.9480383509659595E-3</v>
          </cell>
          <cell r="J198">
            <v>10.328948629243037</v>
          </cell>
          <cell r="K198">
            <v>38476.21</v>
          </cell>
          <cell r="L198">
            <v>579000</v>
          </cell>
          <cell r="M198">
            <v>7237084.0199999996</v>
          </cell>
          <cell r="N198">
            <v>0.99201099615391519</v>
          </cell>
          <cell r="O198">
            <v>2595.3219568931054</v>
          </cell>
          <cell r="P198">
            <v>7917815.6900000004</v>
          </cell>
        </row>
        <row r="199">
          <cell r="B199"/>
        </row>
        <row r="200">
          <cell r="B200" t="str">
            <v>Lewis Co.</v>
          </cell>
          <cell r="C200"/>
        </row>
        <row r="201">
          <cell r="A201" t="str">
            <v>21014</v>
          </cell>
          <cell r="B201" t="str">
            <v xml:space="preserve">             </v>
          </cell>
          <cell r="C201" t="str">
            <v>Napavine</v>
          </cell>
          <cell r="D201">
            <v>793.39999999999986</v>
          </cell>
          <cell r="E201">
            <v>0</v>
          </cell>
          <cell r="F201">
            <v>0</v>
          </cell>
          <cell r="G201">
            <v>0</v>
          </cell>
          <cell r="H201">
            <v>46692.800000000003</v>
          </cell>
          <cell r="I201">
            <v>3.748116742476458E-2</v>
          </cell>
          <cell r="J201">
            <v>58.851525081925899</v>
          </cell>
          <cell r="K201">
            <v>0</v>
          </cell>
          <cell r="L201">
            <v>0</v>
          </cell>
          <cell r="M201">
            <v>1199074.1599999999</v>
          </cell>
          <cell r="N201">
            <v>0.96251883257523541</v>
          </cell>
          <cell r="O201">
            <v>1511.3110158810186</v>
          </cell>
          <cell r="P201">
            <v>1245766.96</v>
          </cell>
        </row>
        <row r="202">
          <cell r="A202" t="str">
            <v>21036</v>
          </cell>
          <cell r="B202"/>
          <cell r="C202" t="str">
            <v>Evaline</v>
          </cell>
          <cell r="D202">
            <v>48.82</v>
          </cell>
          <cell r="E202">
            <v>0</v>
          </cell>
          <cell r="F202">
            <v>0</v>
          </cell>
          <cell r="G202">
            <v>0</v>
          </cell>
          <cell r="H202">
            <v>37.659999999999997</v>
          </cell>
          <cell r="I202">
            <v>1.3444935580872447E-4</v>
          </cell>
          <cell r="J202">
            <v>0.7714051618189266</v>
          </cell>
          <cell r="K202">
            <v>0</v>
          </cell>
          <cell r="L202">
            <v>600</v>
          </cell>
          <cell r="M202">
            <v>279467.81</v>
          </cell>
          <cell r="N202">
            <v>0.99986555064419136</v>
          </cell>
          <cell r="O202">
            <v>5736.7433428922568</v>
          </cell>
          <cell r="P202">
            <v>280105.46999999997</v>
          </cell>
        </row>
        <row r="203">
          <cell r="A203" t="str">
            <v>21206</v>
          </cell>
          <cell r="B203" t="str">
            <v xml:space="preserve">             </v>
          </cell>
          <cell r="C203" t="str">
            <v>Mossyrock</v>
          </cell>
          <cell r="D203">
            <v>523.23000000000013</v>
          </cell>
          <cell r="E203">
            <v>0</v>
          </cell>
          <cell r="F203">
            <v>0</v>
          </cell>
          <cell r="G203">
            <v>0</v>
          </cell>
          <cell r="H203">
            <v>9174.24</v>
          </cell>
          <cell r="I203">
            <v>6.449781709706069E-3</v>
          </cell>
          <cell r="J203">
            <v>17.533857003612173</v>
          </cell>
          <cell r="K203">
            <v>0</v>
          </cell>
          <cell r="L203">
            <v>39342.400000000001</v>
          </cell>
          <cell r="M203">
            <v>1373894.29</v>
          </cell>
          <cell r="N203">
            <v>0.99355021829029389</v>
          </cell>
          <cell r="O203">
            <v>2700.9855895113042</v>
          </cell>
          <cell r="P203">
            <v>1422410.93</v>
          </cell>
        </row>
        <row r="204">
          <cell r="A204" t="str">
            <v>21214</v>
          </cell>
          <cell r="B204" t="str">
            <v xml:space="preserve">             </v>
          </cell>
          <cell r="C204" t="str">
            <v>Morton</v>
          </cell>
          <cell r="D204">
            <v>319.44000000000005</v>
          </cell>
          <cell r="E204">
            <v>0</v>
          </cell>
          <cell r="F204">
            <v>0</v>
          </cell>
          <cell r="G204">
            <v>0</v>
          </cell>
          <cell r="H204">
            <v>18197.900000000001</v>
          </cell>
          <cell r="I204">
            <v>2.0962879004495765E-2</v>
          </cell>
          <cell r="J204">
            <v>56.96813173052842</v>
          </cell>
          <cell r="K204">
            <v>0</v>
          </cell>
          <cell r="L204">
            <v>0</v>
          </cell>
          <cell r="M204">
            <v>849903.28</v>
          </cell>
          <cell r="N204">
            <v>0.97903712099550422</v>
          </cell>
          <cell r="O204">
            <v>2660.6038066616575</v>
          </cell>
          <cell r="P204">
            <v>868101.18</v>
          </cell>
        </row>
        <row r="205">
          <cell r="A205" t="str">
            <v>21226</v>
          </cell>
          <cell r="B205" t="str">
            <v xml:space="preserve">             </v>
          </cell>
          <cell r="C205" t="str">
            <v>Adna</v>
          </cell>
          <cell r="D205">
            <v>616.99</v>
          </cell>
          <cell r="E205">
            <v>0</v>
          </cell>
          <cell r="F205">
            <v>0</v>
          </cell>
          <cell r="G205">
            <v>0</v>
          </cell>
          <cell r="H205">
            <v>4169.08</v>
          </cell>
          <cell r="I205">
            <v>3.4028986802320089E-3</v>
          </cell>
          <cell r="J205">
            <v>6.7571273440412325</v>
          </cell>
          <cell r="K205">
            <v>0</v>
          </cell>
          <cell r="L205">
            <v>34219.949999999997</v>
          </cell>
          <cell r="M205">
            <v>1186766.46</v>
          </cell>
          <cell r="N205">
            <v>0.99659710131976798</v>
          </cell>
          <cell r="O205">
            <v>1978.9403555973354</v>
          </cell>
          <cell r="P205">
            <v>1225155.49</v>
          </cell>
        </row>
        <row r="206">
          <cell r="A206" t="str">
            <v>21232</v>
          </cell>
          <cell r="B206" t="str">
            <v xml:space="preserve">             </v>
          </cell>
          <cell r="C206" t="str">
            <v>Winlock</v>
          </cell>
          <cell r="D206">
            <v>670.18</v>
          </cell>
          <cell r="E206">
            <v>20000</v>
          </cell>
          <cell r="F206">
            <v>1.8473665314397446E-2</v>
          </cell>
          <cell r="G206">
            <v>29.842728819123224</v>
          </cell>
          <cell r="H206">
            <v>98805.96</v>
          </cell>
          <cell r="I206">
            <v>9.1265411805387081E-2</v>
          </cell>
          <cell r="J206">
            <v>147.43197349965683</v>
          </cell>
          <cell r="K206">
            <v>0</v>
          </cell>
          <cell r="L206">
            <v>0</v>
          </cell>
          <cell r="M206">
            <v>963816.23</v>
          </cell>
          <cell r="N206">
            <v>0.89026092288021552</v>
          </cell>
          <cell r="O206">
            <v>1438.1453191679848</v>
          </cell>
          <cell r="P206">
            <v>1082622.19</v>
          </cell>
        </row>
        <row r="207">
          <cell r="A207" t="str">
            <v>21234</v>
          </cell>
          <cell r="B207" t="str">
            <v xml:space="preserve">             </v>
          </cell>
          <cell r="C207" t="str">
            <v>Boistfort</v>
          </cell>
          <cell r="D207">
            <v>92.749999999999986</v>
          </cell>
          <cell r="E207">
            <v>0</v>
          </cell>
          <cell r="F207">
            <v>0</v>
          </cell>
          <cell r="G207">
            <v>0</v>
          </cell>
          <cell r="H207">
            <v>7015.81</v>
          </cell>
          <cell r="I207">
            <v>2.8830798899402939E-2</v>
          </cell>
          <cell r="J207">
            <v>75.642156334231828</v>
          </cell>
          <cell r="K207">
            <v>0</v>
          </cell>
          <cell r="L207">
            <v>0</v>
          </cell>
          <cell r="M207">
            <v>236328.47</v>
          </cell>
          <cell r="N207">
            <v>0.97116920110059712</v>
          </cell>
          <cell r="O207">
            <v>2548.0158490566041</v>
          </cell>
          <cell r="P207">
            <v>243344.28</v>
          </cell>
        </row>
        <row r="208">
          <cell r="A208" t="str">
            <v>21237</v>
          </cell>
          <cell r="B208" t="str">
            <v xml:space="preserve">             </v>
          </cell>
          <cell r="C208" t="str">
            <v>Toledo</v>
          </cell>
          <cell r="D208">
            <v>754.43</v>
          </cell>
          <cell r="E208">
            <v>0</v>
          </cell>
          <cell r="F208">
            <v>0</v>
          </cell>
          <cell r="G208">
            <v>0</v>
          </cell>
          <cell r="H208">
            <v>33529.370000000003</v>
          </cell>
          <cell r="I208">
            <v>3.6242514342544656E-2</v>
          </cell>
          <cell r="J208">
            <v>44.443314820460486</v>
          </cell>
          <cell r="K208">
            <v>0</v>
          </cell>
          <cell r="L208">
            <v>10802.78</v>
          </cell>
          <cell r="M208">
            <v>880807.03</v>
          </cell>
          <cell r="N208">
            <v>0.96375748565745534</v>
          </cell>
          <cell r="O208">
            <v>1181.8323900163039</v>
          </cell>
          <cell r="P208">
            <v>925139.18</v>
          </cell>
        </row>
        <row r="209">
          <cell r="A209" t="str">
            <v>21300</v>
          </cell>
          <cell r="B209" t="str">
            <v xml:space="preserve">             </v>
          </cell>
          <cell r="C209" t="str">
            <v>Onalaska</v>
          </cell>
          <cell r="D209">
            <v>755.04999999999984</v>
          </cell>
          <cell r="E209">
            <v>0</v>
          </cell>
          <cell r="F209">
            <v>0</v>
          </cell>
          <cell r="G209">
            <v>0</v>
          </cell>
          <cell r="H209">
            <v>93048.58</v>
          </cell>
          <cell r="I209">
            <v>5.5732238999396201E-2</v>
          </cell>
          <cell r="J209">
            <v>123.23499106019472</v>
          </cell>
          <cell r="K209">
            <v>133396.91</v>
          </cell>
          <cell r="L209">
            <v>0</v>
          </cell>
          <cell r="M209">
            <v>1443119.23</v>
          </cell>
          <cell r="N209">
            <v>0.94426776100060372</v>
          </cell>
          <cell r="O209">
            <v>2087.9625720150984</v>
          </cell>
          <cell r="P209">
            <v>1669564.72</v>
          </cell>
        </row>
        <row r="210">
          <cell r="A210" t="str">
            <v>21301</v>
          </cell>
          <cell r="B210" t="str">
            <v xml:space="preserve">             </v>
          </cell>
          <cell r="C210" t="str">
            <v>Pe Ell</v>
          </cell>
          <cell r="D210">
            <v>276.66000000000003</v>
          </cell>
          <cell r="E210">
            <v>0</v>
          </cell>
          <cell r="F210">
            <v>0</v>
          </cell>
          <cell r="G210">
            <v>0</v>
          </cell>
          <cell r="H210">
            <v>18219.009999999998</v>
          </cell>
          <cell r="I210">
            <v>2.3749670605324267E-2</v>
          </cell>
          <cell r="J210">
            <v>65.853430203137407</v>
          </cell>
          <cell r="K210">
            <v>0</v>
          </cell>
          <cell r="L210">
            <v>0</v>
          </cell>
          <cell r="M210">
            <v>748907.84</v>
          </cell>
          <cell r="N210">
            <v>0.97625032939467571</v>
          </cell>
          <cell r="O210">
            <v>2706.961035205667</v>
          </cell>
          <cell r="P210">
            <v>767126.85</v>
          </cell>
        </row>
        <row r="211">
          <cell r="A211" t="str">
            <v>21302</v>
          </cell>
          <cell r="B211" t="str">
            <v xml:space="preserve">             </v>
          </cell>
          <cell r="C211" t="str">
            <v>Chehalis</v>
          </cell>
          <cell r="D211">
            <v>3015.2599999999993</v>
          </cell>
          <cell r="E211">
            <v>35774.58</v>
          </cell>
          <cell r="F211">
            <v>5.7591171077579426E-3</v>
          </cell>
          <cell r="G211">
            <v>11.864509196553534</v>
          </cell>
          <cell r="H211">
            <v>698460.54</v>
          </cell>
          <cell r="I211">
            <v>0.1124406225036842</v>
          </cell>
          <cell r="J211">
            <v>231.64189489463601</v>
          </cell>
          <cell r="K211">
            <v>0</v>
          </cell>
          <cell r="L211">
            <v>915257.61</v>
          </cell>
          <cell r="M211">
            <v>4562324</v>
          </cell>
          <cell r="N211">
            <v>0.88180026038855785</v>
          </cell>
          <cell r="O211">
            <v>1816.6199962855612</v>
          </cell>
          <cell r="P211">
            <v>6211816.7300000004</v>
          </cell>
        </row>
        <row r="212">
          <cell r="A212" t="str">
            <v>21303</v>
          </cell>
          <cell r="B212" t="str">
            <v xml:space="preserve">             </v>
          </cell>
          <cell r="C212" t="str">
            <v>White Pass</v>
          </cell>
          <cell r="D212">
            <v>444.50999999999993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1017112.05</v>
          </cell>
          <cell r="N212">
            <v>1</v>
          </cell>
          <cell r="O212">
            <v>2288.1646082202878</v>
          </cell>
          <cell r="P212">
            <v>1017112.05</v>
          </cell>
        </row>
        <row r="213">
          <cell r="A213" t="str">
            <v>21401</v>
          </cell>
          <cell r="B213" t="str">
            <v xml:space="preserve">             </v>
          </cell>
          <cell r="C213" t="str">
            <v>Centralia</v>
          </cell>
          <cell r="D213">
            <v>3654.68</v>
          </cell>
          <cell r="E213">
            <v>136851.29999999999</v>
          </cell>
          <cell r="F213">
            <v>2.1823775134754031E-2</v>
          </cell>
          <cell r="G213">
            <v>37.445494543981958</v>
          </cell>
          <cell r="H213">
            <v>249643.05</v>
          </cell>
          <cell r="I213">
            <v>3.9810756544907927E-2</v>
          </cell>
          <cell r="J213">
            <v>68.307772499917917</v>
          </cell>
          <cell r="K213">
            <v>0</v>
          </cell>
          <cell r="L213">
            <v>0</v>
          </cell>
          <cell r="M213">
            <v>5884249.3300000001</v>
          </cell>
          <cell r="N213">
            <v>0.93836546832033807</v>
          </cell>
          <cell r="O213">
            <v>1610.0587000777086</v>
          </cell>
          <cell r="P213">
            <v>6270743.6799999997</v>
          </cell>
        </row>
        <row r="214">
          <cell r="B214" t="str">
            <v xml:space="preserve">             </v>
          </cell>
          <cell r="C214" t="str">
            <v>County Total</v>
          </cell>
          <cell r="D214">
            <v>11965.4</v>
          </cell>
          <cell r="E214">
            <v>192625.88</v>
          </cell>
          <cell r="F214">
            <v>8.2924705962422185E-3</v>
          </cell>
          <cell r="G214">
            <v>16.098574222341085</v>
          </cell>
          <cell r="H214">
            <v>1276994</v>
          </cell>
          <cell r="I214">
            <v>5.497410418879195E-2</v>
          </cell>
          <cell r="J214">
            <v>106.72388720811674</v>
          </cell>
          <cell r="K214">
            <v>133396.91</v>
          </cell>
          <cell r="L214">
            <v>1000222.74</v>
          </cell>
          <cell r="M214">
            <v>20625770.18</v>
          </cell>
          <cell r="N214">
            <v>0.93673342521496572</v>
          </cell>
          <cell r="O214">
            <v>1818.5259021846323</v>
          </cell>
          <cell r="P214">
            <v>23229009.710000001</v>
          </cell>
        </row>
        <row r="215">
          <cell r="B215"/>
        </row>
        <row r="216">
          <cell r="B216" t="str">
            <v>Lincoln Co.</v>
          </cell>
          <cell r="C216"/>
        </row>
        <row r="217">
          <cell r="A217" t="str">
            <v>22008</v>
          </cell>
          <cell r="B217" t="str">
            <v xml:space="preserve">             </v>
          </cell>
          <cell r="C217" t="str">
            <v>Sprague</v>
          </cell>
          <cell r="D217">
            <v>62</v>
          </cell>
          <cell r="E217">
            <v>800</v>
          </cell>
          <cell r="F217">
            <v>1.4187902379995795E-3</v>
          </cell>
          <cell r="G217">
            <v>12.903225806451612</v>
          </cell>
          <cell r="H217">
            <v>0</v>
          </cell>
          <cell r="I217">
            <v>0</v>
          </cell>
          <cell r="J217">
            <v>0</v>
          </cell>
          <cell r="K217">
            <v>17144.240000000002</v>
          </cell>
          <cell r="L217">
            <v>0</v>
          </cell>
          <cell r="M217">
            <v>545916.42000000004</v>
          </cell>
          <cell r="N217">
            <v>0.99858120976200038</v>
          </cell>
          <cell r="O217">
            <v>9081.6235483870969</v>
          </cell>
          <cell r="P217">
            <v>563860.66</v>
          </cell>
        </row>
        <row r="218">
          <cell r="A218" t="str">
            <v>22009</v>
          </cell>
          <cell r="B218" t="str">
            <v xml:space="preserve">             </v>
          </cell>
          <cell r="C218" t="str">
            <v>Reardan</v>
          </cell>
          <cell r="D218">
            <v>550.06000000000006</v>
          </cell>
          <cell r="E218">
            <v>0</v>
          </cell>
          <cell r="F218">
            <v>0</v>
          </cell>
          <cell r="G218">
            <v>0</v>
          </cell>
          <cell r="H218">
            <v>203239.08</v>
          </cell>
          <cell r="I218">
            <v>0.28175380364851199</v>
          </cell>
          <cell r="J218">
            <v>369.48529251354392</v>
          </cell>
          <cell r="K218">
            <v>50074.95</v>
          </cell>
          <cell r="L218">
            <v>0</v>
          </cell>
          <cell r="M218">
            <v>468021.68</v>
          </cell>
          <cell r="N218">
            <v>0.71824619635148801</v>
          </cell>
          <cell r="O218">
            <v>941.89112096862152</v>
          </cell>
          <cell r="P218">
            <v>721335.71</v>
          </cell>
        </row>
        <row r="219">
          <cell r="A219" t="str">
            <v>22017</v>
          </cell>
          <cell r="B219" t="str">
            <v xml:space="preserve">             </v>
          </cell>
          <cell r="C219" t="str">
            <v>Almira</v>
          </cell>
          <cell r="D219">
            <v>72.719999999999985</v>
          </cell>
          <cell r="E219">
            <v>438.09</v>
          </cell>
          <cell r="F219">
            <v>5.0717124206502292E-4</v>
          </cell>
          <cell r="G219">
            <v>6.0243399339934003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863353</v>
          </cell>
          <cell r="N219">
            <v>0.99949282875793499</v>
          </cell>
          <cell r="O219">
            <v>11872.290979097912</v>
          </cell>
          <cell r="P219">
            <v>863791.09</v>
          </cell>
        </row>
        <row r="220">
          <cell r="A220" t="str">
            <v>22073</v>
          </cell>
          <cell r="B220" t="str">
            <v xml:space="preserve">             </v>
          </cell>
          <cell r="C220" t="str">
            <v>Creston</v>
          </cell>
          <cell r="D220">
            <v>86.02</v>
          </cell>
          <cell r="E220">
            <v>140.47999999999999</v>
          </cell>
          <cell r="F220">
            <v>4.3252913436874098E-4</v>
          </cell>
          <cell r="G220">
            <v>1.6331085794001394</v>
          </cell>
          <cell r="H220">
            <v>0</v>
          </cell>
          <cell r="I220">
            <v>0</v>
          </cell>
          <cell r="J220">
            <v>0</v>
          </cell>
          <cell r="K220">
            <v>33814.94</v>
          </cell>
          <cell r="L220">
            <v>0</v>
          </cell>
          <cell r="M220">
            <v>290831.95</v>
          </cell>
          <cell r="N220">
            <v>0.99956747086563136</v>
          </cell>
          <cell r="O220">
            <v>3774.0861427574987</v>
          </cell>
          <cell r="P220">
            <v>324787.37</v>
          </cell>
        </row>
        <row r="221">
          <cell r="A221" t="str">
            <v>22105</v>
          </cell>
          <cell r="B221" t="str">
            <v xml:space="preserve">             </v>
          </cell>
          <cell r="C221" t="str">
            <v>Odessa</v>
          </cell>
          <cell r="D221">
            <v>230.97000000000006</v>
          </cell>
          <cell r="E221">
            <v>28.28</v>
          </cell>
          <cell r="F221">
            <v>4.0274685890205283E-5</v>
          </cell>
          <cell r="G221">
            <v>0.12244014374161144</v>
          </cell>
          <cell r="H221">
            <v>0</v>
          </cell>
          <cell r="I221">
            <v>0</v>
          </cell>
          <cell r="J221">
            <v>0</v>
          </cell>
          <cell r="K221">
            <v>14815.83</v>
          </cell>
          <cell r="L221">
            <v>0</v>
          </cell>
          <cell r="M221">
            <v>687333.93</v>
          </cell>
          <cell r="N221">
            <v>0.9999597253141097</v>
          </cell>
          <cell r="O221">
            <v>3040.0041563839454</v>
          </cell>
          <cell r="P221">
            <v>702178.04</v>
          </cell>
        </row>
        <row r="222">
          <cell r="A222" t="str">
            <v>22200</v>
          </cell>
          <cell r="B222" t="str">
            <v xml:space="preserve">             </v>
          </cell>
          <cell r="C222" t="str">
            <v>Wilbur</v>
          </cell>
          <cell r="D222">
            <v>274.57000000000005</v>
          </cell>
          <cell r="E222">
            <v>0</v>
          </cell>
          <cell r="F222">
            <v>0</v>
          </cell>
          <cell r="G222">
            <v>0</v>
          </cell>
          <cell r="H222">
            <v>7310.62</v>
          </cell>
          <cell r="I222">
            <v>1.5843600730477587E-2</v>
          </cell>
          <cell r="J222">
            <v>26.625705648832714</v>
          </cell>
          <cell r="K222">
            <v>16244.72</v>
          </cell>
          <cell r="L222">
            <v>0</v>
          </cell>
          <cell r="M222">
            <v>437868.81</v>
          </cell>
          <cell r="N222">
            <v>0.98415639926952225</v>
          </cell>
          <cell r="O222">
            <v>1653.9080380230903</v>
          </cell>
          <cell r="P222">
            <v>461424.15</v>
          </cell>
        </row>
        <row r="223">
          <cell r="A223" t="str">
            <v>22204</v>
          </cell>
          <cell r="B223" t="str">
            <v xml:space="preserve">             </v>
          </cell>
          <cell r="C223" t="str">
            <v>Harrington</v>
          </cell>
          <cell r="D223">
            <v>93.86</v>
          </cell>
          <cell r="E223">
            <v>0</v>
          </cell>
          <cell r="F223">
            <v>0</v>
          </cell>
          <cell r="G223">
            <v>0</v>
          </cell>
          <cell r="H223">
            <v>8496.58</v>
          </cell>
          <cell r="I223">
            <v>3.4170331334676993E-2</v>
          </cell>
          <cell r="J223">
            <v>90.523971873002338</v>
          </cell>
          <cell r="K223">
            <v>0</v>
          </cell>
          <cell r="L223">
            <v>18006.77</v>
          </cell>
          <cell r="M223">
            <v>222150.37</v>
          </cell>
          <cell r="N223">
            <v>0.96582966866532294</v>
          </cell>
          <cell r="O223">
            <v>2558.6739825271679</v>
          </cell>
          <cell r="P223">
            <v>248653.72</v>
          </cell>
        </row>
        <row r="224">
          <cell r="A224" t="str">
            <v>22207</v>
          </cell>
          <cell r="B224" t="str">
            <v xml:space="preserve">             </v>
          </cell>
          <cell r="C224" t="str">
            <v>Davenport</v>
          </cell>
          <cell r="D224">
            <v>602.3599999999999</v>
          </cell>
          <cell r="E224">
            <v>2500</v>
          </cell>
          <cell r="F224">
            <v>4.9149482942524502E-3</v>
          </cell>
          <cell r="G224">
            <v>4.1503419881798269</v>
          </cell>
          <cell r="H224">
            <v>12968.81</v>
          </cell>
          <cell r="I224">
            <v>2.5496412235193645E-2</v>
          </cell>
          <cell r="J224">
            <v>21.529998671890567</v>
          </cell>
          <cell r="K224">
            <v>19787.54</v>
          </cell>
          <cell r="L224">
            <v>0</v>
          </cell>
          <cell r="M224">
            <v>473396</v>
          </cell>
          <cell r="N224">
            <v>0.96958863947055396</v>
          </cell>
          <cell r="O224">
            <v>818.75214157646599</v>
          </cell>
          <cell r="P224">
            <v>508652.35</v>
          </cell>
        </row>
        <row r="225">
          <cell r="B225"/>
          <cell r="C225" t="str">
            <v>County Total</v>
          </cell>
          <cell r="D225">
            <v>1972.56</v>
          </cell>
          <cell r="E225">
            <v>3906.85</v>
          </cell>
          <cell r="F225">
            <v>8.8899470564554411E-4</v>
          </cell>
          <cell r="G225">
            <v>1.980598815752119</v>
          </cell>
          <cell r="H225">
            <v>232015.08999999997</v>
          </cell>
          <cell r="I225">
            <v>5.2794498544831356E-2</v>
          </cell>
          <cell r="J225">
            <v>117.62130936448067</v>
          </cell>
          <cell r="K225">
            <v>151882.22</v>
          </cell>
          <cell r="L225">
            <v>18006.77</v>
          </cell>
          <cell r="M225">
            <v>3988872.1600000006</v>
          </cell>
          <cell r="N225">
            <v>0.94631650674952317</v>
          </cell>
          <cell r="O225">
            <v>2108.3065407389386</v>
          </cell>
          <cell r="P225">
            <v>4394683.09</v>
          </cell>
        </row>
        <row r="226">
          <cell r="B226"/>
        </row>
        <row r="227">
          <cell r="B227" t="str">
            <v>Mason Co.</v>
          </cell>
          <cell r="C227"/>
        </row>
        <row r="228">
          <cell r="A228" t="str">
            <v>23042</v>
          </cell>
          <cell r="B228" t="str">
            <v xml:space="preserve">             </v>
          </cell>
          <cell r="C228" t="str">
            <v>Southside</v>
          </cell>
          <cell r="D228">
            <v>191.7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50500</v>
          </cell>
          <cell r="M228">
            <v>596716.71</v>
          </cell>
          <cell r="N228">
            <v>1</v>
          </cell>
          <cell r="O228">
            <v>3376.1956703182054</v>
          </cell>
          <cell r="P228">
            <v>647216.71</v>
          </cell>
        </row>
        <row r="229">
          <cell r="A229" t="str">
            <v>23054</v>
          </cell>
          <cell r="B229" t="str">
            <v xml:space="preserve">             </v>
          </cell>
          <cell r="C229" t="str">
            <v>Grapeview</v>
          </cell>
          <cell r="D229">
            <v>222.39000000000001</v>
          </cell>
          <cell r="E229">
            <v>0</v>
          </cell>
          <cell r="F229">
            <v>0</v>
          </cell>
          <cell r="G229">
            <v>0</v>
          </cell>
          <cell r="H229">
            <v>1157.79</v>
          </cell>
          <cell r="I229">
            <v>2.4520773889763025E-3</v>
          </cell>
          <cell r="J229">
            <v>5.2061243760960467</v>
          </cell>
          <cell r="K229">
            <v>0</v>
          </cell>
          <cell r="L229">
            <v>0</v>
          </cell>
          <cell r="M229">
            <v>471009.19999999995</v>
          </cell>
          <cell r="N229">
            <v>0.99754792261102365</v>
          </cell>
          <cell r="O229">
            <v>2117.9423535230899</v>
          </cell>
          <cell r="P229">
            <v>472166.99</v>
          </cell>
        </row>
        <row r="230">
          <cell r="A230" t="str">
            <v>23309</v>
          </cell>
          <cell r="B230" t="str">
            <v xml:space="preserve">             </v>
          </cell>
          <cell r="C230" t="str">
            <v>Shelton</v>
          </cell>
          <cell r="D230">
            <v>4379.58</v>
          </cell>
          <cell r="E230">
            <v>208143.01</v>
          </cell>
          <cell r="F230">
            <v>4.1927613386906197E-2</v>
          </cell>
          <cell r="G230">
            <v>47.525792427584385</v>
          </cell>
          <cell r="H230">
            <v>960383.67</v>
          </cell>
          <cell r="I230">
            <v>0.19345638952207955</v>
          </cell>
          <cell r="J230">
            <v>219.28670557450715</v>
          </cell>
          <cell r="K230">
            <v>0</v>
          </cell>
          <cell r="L230">
            <v>833.96</v>
          </cell>
          <cell r="M230">
            <v>3794981.31</v>
          </cell>
          <cell r="N230">
            <v>0.76461599709101424</v>
          </cell>
          <cell r="O230">
            <v>866.70759981550748</v>
          </cell>
          <cell r="P230">
            <v>4964341.95</v>
          </cell>
        </row>
        <row r="231">
          <cell r="A231" t="str">
            <v>23311</v>
          </cell>
          <cell r="B231" t="str">
            <v xml:space="preserve">             </v>
          </cell>
          <cell r="C231" t="str">
            <v>Mary M Knight</v>
          </cell>
          <cell r="D231">
            <v>157.53</v>
          </cell>
          <cell r="E231">
            <v>0</v>
          </cell>
          <cell r="F231">
            <v>0</v>
          </cell>
          <cell r="G231">
            <v>0</v>
          </cell>
          <cell r="H231">
            <v>39400</v>
          </cell>
          <cell r="I231">
            <v>4.2962687287738839E-2</v>
          </cell>
          <cell r="J231">
            <v>250.11108995112042</v>
          </cell>
          <cell r="K231">
            <v>439634.49</v>
          </cell>
          <cell r="L231">
            <v>600</v>
          </cell>
          <cell r="M231">
            <v>437440.36</v>
          </cell>
          <cell r="N231">
            <v>0.95703731271226111</v>
          </cell>
          <cell r="O231">
            <v>5571.4774963499012</v>
          </cell>
          <cell r="P231">
            <v>917074.85</v>
          </cell>
        </row>
        <row r="232">
          <cell r="A232" t="str">
            <v>23402</v>
          </cell>
          <cell r="B232" t="str">
            <v xml:space="preserve">             </v>
          </cell>
          <cell r="C232" t="str">
            <v>Pioneer</v>
          </cell>
          <cell r="D232">
            <v>701.15</v>
          </cell>
          <cell r="E232">
            <v>0</v>
          </cell>
          <cell r="F232">
            <v>0</v>
          </cell>
          <cell r="G232">
            <v>0</v>
          </cell>
          <cell r="H232">
            <v>43236.68</v>
          </cell>
          <cell r="I232">
            <v>1.3169625807367439E-2</v>
          </cell>
          <cell r="J232">
            <v>61.665378307066966</v>
          </cell>
          <cell r="K232">
            <v>0</v>
          </cell>
          <cell r="L232">
            <v>29568.68</v>
          </cell>
          <cell r="M232">
            <v>3210255.2700000005</v>
          </cell>
          <cell r="N232">
            <v>0.98683037419263275</v>
          </cell>
          <cell r="O232">
            <v>4620.7287313698935</v>
          </cell>
          <cell r="P232">
            <v>3283060.63</v>
          </cell>
        </row>
        <row r="233">
          <cell r="A233" t="str">
            <v>23403</v>
          </cell>
          <cell r="B233" t="str">
            <v xml:space="preserve">             </v>
          </cell>
          <cell r="C233" t="str">
            <v>North Mason</v>
          </cell>
          <cell r="D233">
            <v>2166.36</v>
          </cell>
          <cell r="E233">
            <v>163478.64000000001</v>
          </cell>
          <cell r="F233">
            <v>9.6103352855660129E-2</v>
          </cell>
          <cell r="G233">
            <v>75.462360826455438</v>
          </cell>
          <cell r="H233">
            <v>44161</v>
          </cell>
          <cell r="I233">
            <v>2.5960701443679776E-2</v>
          </cell>
          <cell r="J233">
            <v>20.384885245296257</v>
          </cell>
          <cell r="K233">
            <v>0</v>
          </cell>
          <cell r="L233">
            <v>0</v>
          </cell>
          <cell r="M233">
            <v>1493431.5</v>
          </cell>
          <cell r="N233">
            <v>0.87793594570066014</v>
          </cell>
          <cell r="O233">
            <v>689.37364980889595</v>
          </cell>
          <cell r="P233">
            <v>1701071.14</v>
          </cell>
        </row>
        <row r="234">
          <cell r="A234" t="str">
            <v>23404</v>
          </cell>
          <cell r="B234" t="str">
            <v xml:space="preserve">             </v>
          </cell>
          <cell r="C234" t="str">
            <v>Hood Canal</v>
          </cell>
          <cell r="D234">
            <v>313.79000000000002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1132866.8600000001</v>
          </cell>
          <cell r="N234">
            <v>1</v>
          </cell>
          <cell r="O234">
            <v>3610.2707543261417</v>
          </cell>
          <cell r="P234">
            <v>1132866.8600000001</v>
          </cell>
        </row>
        <row r="235">
          <cell r="B235"/>
          <cell r="C235" t="str">
            <v>County Total</v>
          </cell>
          <cell r="D235">
            <v>8132.4999999999991</v>
          </cell>
          <cell r="E235">
            <v>371621.65</v>
          </cell>
          <cell r="F235">
            <v>2.8329573148449336E-2</v>
          </cell>
          <cell r="G235">
            <v>45.695868429142337</v>
          </cell>
          <cell r="H235">
            <v>1088339.1400000001</v>
          </cell>
          <cell r="I235">
            <v>8.2966595936890236E-2</v>
          </cell>
          <cell r="J235">
            <v>133.82590101444822</v>
          </cell>
          <cell r="K235">
            <v>439634.49</v>
          </cell>
          <cell r="L235">
            <v>81502.64</v>
          </cell>
          <cell r="M235">
            <v>11136701.210000001</v>
          </cell>
          <cell r="N235">
            <v>0.88870383091466065</v>
          </cell>
          <cell r="O235">
            <v>1433.4876532431606</v>
          </cell>
          <cell r="P235">
            <v>13117799.129999999</v>
          </cell>
        </row>
        <row r="236">
          <cell r="B236"/>
        </row>
        <row r="237">
          <cell r="B237" t="str">
            <v>Okanogan Co.</v>
          </cell>
          <cell r="C237"/>
        </row>
        <row r="238">
          <cell r="A238" t="str">
            <v>24014</v>
          </cell>
          <cell r="B238" t="str">
            <v xml:space="preserve">             </v>
          </cell>
          <cell r="C238" t="str">
            <v>Nespelem</v>
          </cell>
          <cell r="D238">
            <v>120.43</v>
          </cell>
          <cell r="E238">
            <v>1271.8699999999999</v>
          </cell>
          <cell r="F238">
            <v>1.2652440057091812E-3</v>
          </cell>
          <cell r="G238">
            <v>10.561072822386446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89673.23</v>
          </cell>
          <cell r="M238">
            <v>914291.83000000007</v>
          </cell>
          <cell r="N238">
            <v>0.99873475599429085</v>
          </cell>
          <cell r="O238">
            <v>8336.5030308062778</v>
          </cell>
          <cell r="P238">
            <v>1005236.93</v>
          </cell>
        </row>
        <row r="239">
          <cell r="A239" t="str">
            <v>24019</v>
          </cell>
          <cell r="B239" t="str">
            <v xml:space="preserve">             </v>
          </cell>
          <cell r="C239" t="str">
            <v>Omak</v>
          </cell>
          <cell r="D239">
            <v>5327.78</v>
          </cell>
          <cell r="E239">
            <v>3227.71</v>
          </cell>
          <cell r="F239">
            <v>3.9260288870805315E-4</v>
          </cell>
          <cell r="G239">
            <v>0.60582644178250611</v>
          </cell>
          <cell r="H239">
            <v>77546.259999999995</v>
          </cell>
          <cell r="I239">
            <v>9.4323485333272662E-3</v>
          </cell>
          <cell r="J239">
            <v>14.555079226244327</v>
          </cell>
          <cell r="K239">
            <v>1555722.57</v>
          </cell>
          <cell r="L239">
            <v>2713824.38</v>
          </cell>
          <cell r="M239">
            <v>3870988.94</v>
          </cell>
          <cell r="N239">
            <v>0.99017504857796468</v>
          </cell>
          <cell r="O239">
            <v>1527.9414484081551</v>
          </cell>
          <cell r="P239">
            <v>8221309.8600000003</v>
          </cell>
        </row>
        <row r="240">
          <cell r="A240" t="str">
            <v>24105</v>
          </cell>
          <cell r="B240" t="str">
            <v xml:space="preserve">             </v>
          </cell>
          <cell r="C240" t="str">
            <v>Okanogan</v>
          </cell>
          <cell r="D240">
            <v>1162.3500000000004</v>
          </cell>
          <cell r="E240">
            <v>109838.32</v>
          </cell>
          <cell r="F240">
            <v>3.6785785958523477E-2</v>
          </cell>
          <cell r="G240">
            <v>94.49676947563124</v>
          </cell>
          <cell r="H240">
            <v>119363.69</v>
          </cell>
          <cell r="I240">
            <v>3.9975913247394433E-2</v>
          </cell>
          <cell r="J240">
            <v>102.69169355185612</v>
          </cell>
          <cell r="K240">
            <v>0</v>
          </cell>
          <cell r="L240">
            <v>677940.37</v>
          </cell>
          <cell r="M240">
            <v>2078747.88</v>
          </cell>
          <cell r="N240">
            <v>0.9232383007940822</v>
          </cell>
          <cell r="O240">
            <v>2371.6507506344897</v>
          </cell>
          <cell r="P240">
            <v>2985890.26</v>
          </cell>
        </row>
        <row r="241">
          <cell r="A241" t="str">
            <v>24111</v>
          </cell>
          <cell r="B241" t="str">
            <v xml:space="preserve">             </v>
          </cell>
          <cell r="C241" t="str">
            <v>Brewster</v>
          </cell>
          <cell r="D241">
            <v>981.38000000000011</v>
          </cell>
          <cell r="E241">
            <v>55762.55</v>
          </cell>
          <cell r="F241">
            <v>2.3118883967178937E-2</v>
          </cell>
          <cell r="G241">
            <v>56.820548615215309</v>
          </cell>
          <cell r="H241">
            <v>78811.350000000006</v>
          </cell>
          <cell r="I241">
            <v>3.2674805150530735E-2</v>
          </cell>
          <cell r="J241">
            <v>80.306660009374554</v>
          </cell>
          <cell r="K241">
            <v>0</v>
          </cell>
          <cell r="L241">
            <v>126637.1</v>
          </cell>
          <cell r="M241">
            <v>2150780.4299999997</v>
          </cell>
          <cell r="N241">
            <v>0.94420631088229012</v>
          </cell>
          <cell r="O241">
            <v>2320.6276162139025</v>
          </cell>
          <cell r="P241">
            <v>2411991.4300000002</v>
          </cell>
        </row>
        <row r="242">
          <cell r="A242" t="str">
            <v>24122</v>
          </cell>
          <cell r="B242" t="str">
            <v xml:space="preserve">             </v>
          </cell>
          <cell r="C242" t="str">
            <v>Pateros</v>
          </cell>
          <cell r="D242">
            <v>291.67999999999989</v>
          </cell>
          <cell r="E242">
            <v>0</v>
          </cell>
          <cell r="F242">
            <v>0</v>
          </cell>
          <cell r="G242">
            <v>0</v>
          </cell>
          <cell r="H242">
            <v>21729.71</v>
          </cell>
          <cell r="I242">
            <v>3.2340759409563859E-2</v>
          </cell>
          <cell r="J242">
            <v>74.498457213384555</v>
          </cell>
          <cell r="K242">
            <v>0</v>
          </cell>
          <cell r="L242">
            <v>42451.87</v>
          </cell>
          <cell r="M242">
            <v>607716.99</v>
          </cell>
          <cell r="N242">
            <v>0.96765924059043618</v>
          </cell>
          <cell r="O242">
            <v>2229.0484777838733</v>
          </cell>
          <cell r="P242">
            <v>671898.57</v>
          </cell>
        </row>
        <row r="243">
          <cell r="A243" t="str">
            <v>24350</v>
          </cell>
          <cell r="B243" t="str">
            <v xml:space="preserve">             </v>
          </cell>
          <cell r="C243" t="str">
            <v>Methow Valley</v>
          </cell>
          <cell r="D243">
            <v>595.84999999999991</v>
          </cell>
          <cell r="E243">
            <v>7399.67</v>
          </cell>
          <cell r="F243">
            <v>2.2222674704065613E-2</v>
          </cell>
          <cell r="G243">
            <v>12.41867919778468</v>
          </cell>
          <cell r="H243">
            <v>20858.96</v>
          </cell>
          <cell r="I243">
            <v>6.2643588530990765E-2</v>
          </cell>
          <cell r="J243">
            <v>35.007065536628353</v>
          </cell>
          <cell r="K243">
            <v>0</v>
          </cell>
          <cell r="L243">
            <v>45000</v>
          </cell>
          <cell r="M243">
            <v>259719.74</v>
          </cell>
          <cell r="N243">
            <v>0.91513373676494358</v>
          </cell>
          <cell r="O243">
            <v>511.40344046320388</v>
          </cell>
          <cell r="P243">
            <v>332978.37</v>
          </cell>
        </row>
        <row r="244">
          <cell r="A244" t="str">
            <v>24404</v>
          </cell>
          <cell r="B244" t="str">
            <v xml:space="preserve">             </v>
          </cell>
          <cell r="C244" t="str">
            <v>Tonasket</v>
          </cell>
          <cell r="D244">
            <v>1144.1099999999997</v>
          </cell>
          <cell r="E244">
            <v>27574.94</v>
          </cell>
          <cell r="F244">
            <v>1.906138336643869E-2</v>
          </cell>
          <cell r="G244">
            <v>24.101651065019979</v>
          </cell>
          <cell r="H244">
            <v>18521.96</v>
          </cell>
          <cell r="I244">
            <v>1.2803443280668706E-2</v>
          </cell>
          <cell r="J244">
            <v>16.188967844001017</v>
          </cell>
          <cell r="K244">
            <v>0</v>
          </cell>
          <cell r="L244">
            <v>0</v>
          </cell>
          <cell r="M244">
            <v>1400542.0699999998</v>
          </cell>
          <cell r="N244">
            <v>0.96813517335289245</v>
          </cell>
          <cell r="O244">
            <v>1224.1323561545657</v>
          </cell>
          <cell r="P244">
            <v>1446638.97</v>
          </cell>
        </row>
        <row r="245">
          <cell r="A245" t="str">
            <v>24410</v>
          </cell>
          <cell r="B245" t="str">
            <v xml:space="preserve">             </v>
          </cell>
          <cell r="C245" t="str">
            <v>Oroville</v>
          </cell>
          <cell r="D245">
            <v>554.43999999999994</v>
          </cell>
          <cell r="E245">
            <v>5311.29</v>
          </cell>
          <cell r="F245">
            <v>6.4111496491381812E-3</v>
          </cell>
          <cell r="G245">
            <v>9.5795577519659485</v>
          </cell>
          <cell r="H245">
            <v>6418.4</v>
          </cell>
          <cell r="I245">
            <v>7.7475195118377081E-3</v>
          </cell>
          <cell r="J245">
            <v>11.576365341605944</v>
          </cell>
          <cell r="K245">
            <v>0</v>
          </cell>
          <cell r="L245">
            <v>65293.96</v>
          </cell>
          <cell r="M245">
            <v>751422.15</v>
          </cell>
          <cell r="N245">
            <v>0.98584133083902403</v>
          </cell>
          <cell r="O245">
            <v>1473.0468761272637</v>
          </cell>
          <cell r="P245">
            <v>828445.8</v>
          </cell>
        </row>
        <row r="246">
          <cell r="B246"/>
          <cell r="C246" t="str">
            <v>County Total</v>
          </cell>
          <cell r="D246">
            <v>10178.020000000002</v>
          </cell>
          <cell r="E246">
            <v>210386.35000000003</v>
          </cell>
          <cell r="F246">
            <v>1.1750545411901573E-2</v>
          </cell>
          <cell r="G246">
            <v>20.670655982204789</v>
          </cell>
          <cell r="H246">
            <v>343250.33000000013</v>
          </cell>
          <cell r="I246">
            <v>1.9171294099237908E-2</v>
          </cell>
          <cell r="J246">
            <v>33.724666487194959</v>
          </cell>
          <cell r="K246">
            <v>1555722.57</v>
          </cell>
          <cell r="L246">
            <v>3760820.91</v>
          </cell>
          <cell r="M246">
            <v>12034210.029999999</v>
          </cell>
          <cell r="N246">
            <v>0.96907816048886031</v>
          </cell>
          <cell r="O246">
            <v>1704.727786936948</v>
          </cell>
          <cell r="P246">
            <v>17904390.190000001</v>
          </cell>
        </row>
        <row r="247">
          <cell r="B247"/>
        </row>
        <row r="248">
          <cell r="B248" t="str">
            <v>Pacific Co.</v>
          </cell>
          <cell r="C248"/>
        </row>
        <row r="249">
          <cell r="A249" t="str">
            <v>25101</v>
          </cell>
          <cell r="B249" t="str">
            <v xml:space="preserve">             </v>
          </cell>
          <cell r="C249" t="str">
            <v>Ocean Beach</v>
          </cell>
          <cell r="D249">
            <v>996.19999999999993</v>
          </cell>
          <cell r="E249">
            <v>54980.01</v>
          </cell>
          <cell r="F249">
            <v>3.5507652911761348E-2</v>
          </cell>
          <cell r="G249">
            <v>55.189730977715321</v>
          </cell>
          <cell r="H249">
            <v>215350</v>
          </cell>
          <cell r="I249">
            <v>0.13907914994100229</v>
          </cell>
          <cell r="J249">
            <v>216.17145151575991</v>
          </cell>
          <cell r="K249">
            <v>0</v>
          </cell>
          <cell r="L249">
            <v>220471.16</v>
          </cell>
          <cell r="M249">
            <v>1057597.71</v>
          </cell>
          <cell r="N249">
            <v>0.82541319714723638</v>
          </cell>
          <cell r="O249">
            <v>1282.944057418189</v>
          </cell>
          <cell r="P249">
            <v>1548398.88</v>
          </cell>
        </row>
        <row r="250">
          <cell r="A250" t="str">
            <v>25116</v>
          </cell>
          <cell r="B250" t="str">
            <v xml:space="preserve">             </v>
          </cell>
          <cell r="C250" t="str">
            <v>Raymond</v>
          </cell>
          <cell r="D250">
            <v>618.39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182552.08</v>
          </cell>
          <cell r="M250">
            <v>1249084.1200000001</v>
          </cell>
          <cell r="N250">
            <v>1.0000000000000002</v>
          </cell>
          <cell r="O250">
            <v>2315.1024434418414</v>
          </cell>
          <cell r="P250">
            <v>1431636.2</v>
          </cell>
        </row>
        <row r="251">
          <cell r="A251" t="str">
            <v>25118</v>
          </cell>
          <cell r="B251" t="str">
            <v xml:space="preserve">             </v>
          </cell>
          <cell r="C251" t="str">
            <v>South Bend</v>
          </cell>
          <cell r="D251">
            <v>624.7399999999999</v>
          </cell>
          <cell r="E251">
            <v>0</v>
          </cell>
          <cell r="F251">
            <v>0</v>
          </cell>
          <cell r="G251">
            <v>0</v>
          </cell>
          <cell r="H251">
            <v>27845.78</v>
          </cell>
          <cell r="I251">
            <v>2.734271639946035E-2</v>
          </cell>
          <cell r="J251">
            <v>44.571789864583671</v>
          </cell>
          <cell r="K251">
            <v>0</v>
          </cell>
          <cell r="L251">
            <v>63387.37</v>
          </cell>
          <cell r="M251">
            <v>927165.3</v>
          </cell>
          <cell r="N251">
            <v>0.97265728360053971</v>
          </cell>
          <cell r="O251">
            <v>1585.5438582450304</v>
          </cell>
          <cell r="P251">
            <v>1018398.45</v>
          </cell>
        </row>
        <row r="252">
          <cell r="A252" t="str">
            <v>25155</v>
          </cell>
          <cell r="B252" t="str">
            <v xml:space="preserve">             </v>
          </cell>
          <cell r="C252" t="str">
            <v>Naselle Grays Riv</v>
          </cell>
          <cell r="D252">
            <v>425.71999999999997</v>
          </cell>
          <cell r="E252">
            <v>0</v>
          </cell>
          <cell r="F252">
            <v>0</v>
          </cell>
          <cell r="G252">
            <v>0</v>
          </cell>
          <cell r="H252">
            <v>82773.27</v>
          </cell>
          <cell r="I252">
            <v>9.0352566411997917E-2</v>
          </cell>
          <cell r="J252">
            <v>194.43124588931695</v>
          </cell>
          <cell r="K252">
            <v>0</v>
          </cell>
          <cell r="L252">
            <v>0</v>
          </cell>
          <cell r="M252">
            <v>833340.94</v>
          </cell>
          <cell r="N252">
            <v>0.90964743358800204</v>
          </cell>
          <cell r="O252">
            <v>1957.4860001879169</v>
          </cell>
          <cell r="P252">
            <v>916114.21</v>
          </cell>
        </row>
        <row r="253">
          <cell r="A253" t="str">
            <v>25160</v>
          </cell>
          <cell r="B253" t="str">
            <v xml:space="preserve">             </v>
          </cell>
          <cell r="C253" t="str">
            <v>Willapa Valley</v>
          </cell>
          <cell r="D253">
            <v>334.36</v>
          </cell>
          <cell r="E253">
            <v>0</v>
          </cell>
          <cell r="F253">
            <v>0</v>
          </cell>
          <cell r="G253">
            <v>0</v>
          </cell>
          <cell r="H253">
            <v>-92744.59</v>
          </cell>
          <cell r="I253">
            <v>-4.8438694300536857E-2</v>
          </cell>
          <cell r="J253">
            <v>-277.3794413207321</v>
          </cell>
          <cell r="K253">
            <v>0</v>
          </cell>
          <cell r="L253">
            <v>3400</v>
          </cell>
          <cell r="M253">
            <v>2004024.4</v>
          </cell>
          <cell r="N253">
            <v>1.0484386943005368</v>
          </cell>
          <cell r="O253">
            <v>6003.7815528173223</v>
          </cell>
          <cell r="P253">
            <v>1914679.81</v>
          </cell>
        </row>
        <row r="254">
          <cell r="A254" t="str">
            <v>25200</v>
          </cell>
          <cell r="B254" t="str">
            <v xml:space="preserve">             </v>
          </cell>
          <cell r="C254" t="str">
            <v>North River</v>
          </cell>
          <cell r="D254">
            <v>65.549999999999983</v>
          </cell>
          <cell r="E254">
            <v>0</v>
          </cell>
          <cell r="F254">
            <v>0</v>
          </cell>
          <cell r="G254">
            <v>0</v>
          </cell>
          <cell r="H254">
            <v>726.84</v>
          </cell>
          <cell r="I254">
            <v>1.8475974128857337E-3</v>
          </cell>
          <cell r="J254">
            <v>11.088329519450804</v>
          </cell>
          <cell r="K254">
            <v>0</v>
          </cell>
          <cell r="L254">
            <v>1000</v>
          </cell>
          <cell r="M254">
            <v>391670.55</v>
          </cell>
          <cell r="N254">
            <v>0.99815240258711424</v>
          </cell>
          <cell r="O254">
            <v>5990.3974065598795</v>
          </cell>
          <cell r="P254">
            <v>393397.39</v>
          </cell>
        </row>
        <row r="255">
          <cell r="B255"/>
          <cell r="C255" t="str">
            <v>County Total</v>
          </cell>
          <cell r="D255">
            <v>3064.96</v>
          </cell>
          <cell r="E255">
            <v>54980.01</v>
          </cell>
          <cell r="F255">
            <v>7.6121923063611277E-3</v>
          </cell>
          <cell r="G255">
            <v>17.938247154938402</v>
          </cell>
          <cell r="H255">
            <v>233951.3</v>
          </cell>
          <cell r="I255">
            <v>3.2391450745883531E-2</v>
          </cell>
          <cell r="J255">
            <v>76.330947222802251</v>
          </cell>
          <cell r="K255">
            <v>0</v>
          </cell>
          <cell r="L255">
            <v>470810.61</v>
          </cell>
          <cell r="M255">
            <v>6462883.0199999996</v>
          </cell>
          <cell r="N255">
            <v>0.95999635694775531</v>
          </cell>
          <cell r="O255">
            <v>2262.2460423627062</v>
          </cell>
          <cell r="P255">
            <v>7222624.9400000004</v>
          </cell>
        </row>
        <row r="256">
          <cell r="B256"/>
        </row>
        <row r="257">
          <cell r="B257" t="str">
            <v>Pend Oreille Co.</v>
          </cell>
          <cell r="C257"/>
        </row>
        <row r="258">
          <cell r="A258" t="str">
            <v>26056</v>
          </cell>
          <cell r="B258" t="str">
            <v xml:space="preserve">             </v>
          </cell>
          <cell r="C258" t="str">
            <v>Newport</v>
          </cell>
          <cell r="D258">
            <v>1109.77</v>
          </cell>
          <cell r="E258">
            <v>22294.83</v>
          </cell>
          <cell r="F258">
            <v>2.0374318983537899E-2</v>
          </cell>
          <cell r="G258">
            <v>20.089595141335593</v>
          </cell>
          <cell r="H258">
            <v>24068.76</v>
          </cell>
          <cell r="I258">
            <v>2.1995439919399142E-2</v>
          </cell>
          <cell r="J258">
            <v>21.688061490218693</v>
          </cell>
          <cell r="K258">
            <v>5748.61</v>
          </cell>
          <cell r="L258">
            <v>63813.29</v>
          </cell>
          <cell r="M258">
            <v>978335.87</v>
          </cell>
          <cell r="N258">
            <v>0.95763024109706285</v>
          </cell>
          <cell r="O258">
            <v>944.24769997386852</v>
          </cell>
          <cell r="P258">
            <v>1094261.3600000001</v>
          </cell>
        </row>
        <row r="259">
          <cell r="A259" t="str">
            <v>26059</v>
          </cell>
          <cell r="B259" t="str">
            <v xml:space="preserve">             </v>
          </cell>
          <cell r="C259" t="str">
            <v>Cusick</v>
          </cell>
          <cell r="D259">
            <v>234.48000000000005</v>
          </cell>
          <cell r="E259">
            <v>0</v>
          </cell>
          <cell r="F259">
            <v>0</v>
          </cell>
          <cell r="G259">
            <v>0</v>
          </cell>
          <cell r="H259">
            <v>212913.93</v>
          </cell>
          <cell r="I259">
            <v>0.22354740493982453</v>
          </cell>
          <cell r="J259">
            <v>908.02597236438055</v>
          </cell>
          <cell r="K259">
            <v>101491</v>
          </cell>
          <cell r="L259">
            <v>0</v>
          </cell>
          <cell r="M259">
            <v>638028.09</v>
          </cell>
          <cell r="N259">
            <v>0.77645259506017539</v>
          </cell>
          <cell r="O259">
            <v>3153.8685175707942</v>
          </cell>
          <cell r="P259">
            <v>952433.02</v>
          </cell>
        </row>
        <row r="260">
          <cell r="A260" t="str">
            <v>26070</v>
          </cell>
          <cell r="B260" t="str">
            <v xml:space="preserve">             </v>
          </cell>
          <cell r="C260" t="str">
            <v>Selkirk</v>
          </cell>
          <cell r="D260">
            <v>253.82</v>
          </cell>
          <cell r="E260">
            <v>0</v>
          </cell>
          <cell r="F260">
            <v>0</v>
          </cell>
          <cell r="G260">
            <v>0</v>
          </cell>
          <cell r="H260">
            <v>26332.53</v>
          </cell>
          <cell r="I260">
            <v>3.953056373754768E-2</v>
          </cell>
          <cell r="J260">
            <v>103.74489795918367</v>
          </cell>
          <cell r="K260">
            <v>39927.07</v>
          </cell>
          <cell r="L260">
            <v>122040.76</v>
          </cell>
          <cell r="M260">
            <v>477830.54</v>
          </cell>
          <cell r="N260">
            <v>0.96046943626245229</v>
          </cell>
          <cell r="O260">
            <v>2520.6775273816093</v>
          </cell>
          <cell r="P260">
            <v>666130.9</v>
          </cell>
        </row>
        <row r="261">
          <cell r="B261"/>
          <cell r="C261" t="str">
            <v>County Total</v>
          </cell>
          <cell r="D261">
            <v>1598.07</v>
          </cell>
          <cell r="E261">
            <v>22294.83</v>
          </cell>
          <cell r="F261">
            <v>8.2183066356562411E-3</v>
          </cell>
          <cell r="G261">
            <v>13.951097261071169</v>
          </cell>
          <cell r="H261">
            <v>263315.21999999997</v>
          </cell>
          <cell r="I261">
            <v>9.706309578477533E-2</v>
          </cell>
          <cell r="J261">
            <v>164.77076723798081</v>
          </cell>
          <cell r="K261">
            <v>147166.68</v>
          </cell>
          <cell r="L261">
            <v>185854.05</v>
          </cell>
          <cell r="M261">
            <v>2094194.5</v>
          </cell>
          <cell r="N261">
            <v>0.89471859757956829</v>
          </cell>
          <cell r="O261">
            <v>1518.8416214558813</v>
          </cell>
          <cell r="P261">
            <v>2712825.2800000003</v>
          </cell>
        </row>
        <row r="262">
          <cell r="B262"/>
        </row>
        <row r="263">
          <cell r="B263" t="str">
            <v>Pierce Co.</v>
          </cell>
          <cell r="C263"/>
        </row>
        <row r="264">
          <cell r="A264" t="str">
            <v>27001</v>
          </cell>
          <cell r="B264" t="str">
            <v xml:space="preserve">             </v>
          </cell>
          <cell r="C264" t="str">
            <v>Steilacoom Hist.</v>
          </cell>
          <cell r="D264">
            <v>3092.01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525437.88</v>
          </cell>
          <cell r="L264">
            <v>0</v>
          </cell>
          <cell r="M264">
            <v>4763310.51</v>
          </cell>
          <cell r="N264">
            <v>1</v>
          </cell>
          <cell r="O264">
            <v>1710.4564312534562</v>
          </cell>
          <cell r="P264">
            <v>5288748.3899999997</v>
          </cell>
        </row>
        <row r="265">
          <cell r="A265" t="str">
            <v>27003</v>
          </cell>
          <cell r="B265" t="str">
            <v xml:space="preserve">             </v>
          </cell>
          <cell r="C265" t="str">
            <v>Puyallup</v>
          </cell>
          <cell r="D265">
            <v>22906.960000000003</v>
          </cell>
          <cell r="E265">
            <v>1481815.45</v>
          </cell>
          <cell r="F265">
            <v>3.4796276154784568E-2</v>
          </cell>
          <cell r="G265">
            <v>64.688437487994904</v>
          </cell>
          <cell r="H265">
            <v>1513623</v>
          </cell>
          <cell r="I265">
            <v>3.5543187177751109E-2</v>
          </cell>
          <cell r="J265">
            <v>66.076991447140955</v>
          </cell>
          <cell r="K265">
            <v>29547084</v>
          </cell>
          <cell r="L265">
            <v>5588970</v>
          </cell>
          <cell r="M265">
            <v>4453968.2300000004</v>
          </cell>
          <cell r="N265">
            <v>0.9296605366674644</v>
          </cell>
          <cell r="O265">
            <v>1728.296650013795</v>
          </cell>
          <cell r="P265">
            <v>42585460.68</v>
          </cell>
        </row>
        <row r="266">
          <cell r="A266" t="str">
            <v>27010</v>
          </cell>
          <cell r="B266" t="str">
            <v xml:space="preserve">             </v>
          </cell>
          <cell r="C266" t="str">
            <v>Tacoma</v>
          </cell>
          <cell r="D266">
            <v>28909.200000000004</v>
          </cell>
          <cell r="E266">
            <v>4283413.4800000004</v>
          </cell>
          <cell r="F266">
            <v>9.9034806195626934E-2</v>
          </cell>
          <cell r="G266">
            <v>148.16783169371686</v>
          </cell>
          <cell r="H266">
            <v>633565.98</v>
          </cell>
          <cell r="I266">
            <v>1.46483836627984E-2</v>
          </cell>
          <cell r="J266">
            <v>21.915721638786266</v>
          </cell>
          <cell r="K266">
            <v>0</v>
          </cell>
          <cell r="L266">
            <v>23698761.07</v>
          </cell>
          <cell r="M266">
            <v>14635856</v>
          </cell>
          <cell r="N266">
            <v>0.88631681014157471</v>
          </cell>
          <cell r="O266">
            <v>1326.0352092067576</v>
          </cell>
          <cell r="P266">
            <v>43251596.530000001</v>
          </cell>
        </row>
        <row r="267">
          <cell r="A267" t="str">
            <v>27019</v>
          </cell>
          <cell r="B267" t="str">
            <v xml:space="preserve">             </v>
          </cell>
          <cell r="C267" t="str">
            <v>Carbonado</v>
          </cell>
          <cell r="D267">
            <v>170.11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1018932.39</v>
          </cell>
          <cell r="N267">
            <v>1</v>
          </cell>
          <cell r="O267">
            <v>5989.8441596613948</v>
          </cell>
          <cell r="P267">
            <v>1018932.39</v>
          </cell>
        </row>
        <row r="268">
          <cell r="A268" t="str">
            <v>27083</v>
          </cell>
          <cell r="B268" t="str">
            <v xml:space="preserve">             </v>
          </cell>
          <cell r="C268" t="str">
            <v>University Place</v>
          </cell>
          <cell r="D268">
            <v>5626.7999999999993</v>
          </cell>
          <cell r="E268">
            <v>514408.79</v>
          </cell>
          <cell r="F268">
            <v>6.7351969450600915E-2</v>
          </cell>
          <cell r="G268">
            <v>91.421196772588331</v>
          </cell>
          <cell r="H268">
            <v>1088487.55</v>
          </cell>
          <cell r="I268">
            <v>0.14251657755490424</v>
          </cell>
          <cell r="J268">
            <v>193.44699473946119</v>
          </cell>
          <cell r="K268">
            <v>0</v>
          </cell>
          <cell r="L268">
            <v>2025602</v>
          </cell>
          <cell r="M268">
            <v>4009122.27</v>
          </cell>
          <cell r="N268">
            <v>0.79013145299449472</v>
          </cell>
          <cell r="O268">
            <v>1072.4966712874102</v>
          </cell>
          <cell r="P268">
            <v>7637620.6100000003</v>
          </cell>
        </row>
        <row r="269">
          <cell r="A269" t="str">
            <v>27320</v>
          </cell>
          <cell r="B269" t="str">
            <v xml:space="preserve">             </v>
          </cell>
          <cell r="C269" t="str">
            <v>Sumner</v>
          </cell>
          <cell r="D269">
            <v>9098.909999999998</v>
          </cell>
          <cell r="E269">
            <v>1338340.3700000001</v>
          </cell>
          <cell r="F269">
            <v>0.15127868757413646</v>
          </cell>
          <cell r="G269">
            <v>147.08798856126728</v>
          </cell>
          <cell r="H269">
            <v>139516.81</v>
          </cell>
          <cell r="I269">
            <v>1.577021838721801E-2</v>
          </cell>
          <cell r="J269">
            <v>15.333354214955421</v>
          </cell>
          <cell r="K269">
            <v>0</v>
          </cell>
          <cell r="L269">
            <v>2204526.1799999997</v>
          </cell>
          <cell r="M269">
            <v>5164470.03</v>
          </cell>
          <cell r="N269">
            <v>0.83295109403864542</v>
          </cell>
          <cell r="O269">
            <v>809.87681051906236</v>
          </cell>
          <cell r="P269">
            <v>8846853.3900000006</v>
          </cell>
        </row>
        <row r="270">
          <cell r="A270" t="str">
            <v>27343</v>
          </cell>
          <cell r="B270" t="str">
            <v xml:space="preserve">             </v>
          </cell>
          <cell r="C270" t="str">
            <v>Dieringer</v>
          </cell>
          <cell r="D270">
            <v>1496.48</v>
          </cell>
          <cell r="E270">
            <v>51979.63</v>
          </cell>
          <cell r="F270">
            <v>5.2043171589920993E-2</v>
          </cell>
          <cell r="G270">
            <v>34.734597188067994</v>
          </cell>
          <cell r="H270">
            <v>8216.1899999999987</v>
          </cell>
          <cell r="I270">
            <v>8.2262337378198516E-3</v>
          </cell>
          <cell r="J270">
            <v>5.4903440072703935</v>
          </cell>
          <cell r="K270">
            <v>0</v>
          </cell>
          <cell r="L270">
            <v>0</v>
          </cell>
          <cell r="M270">
            <v>938583.24</v>
          </cell>
          <cell r="N270">
            <v>0.93973059467225906</v>
          </cell>
          <cell r="O270">
            <v>627.19397519512449</v>
          </cell>
          <cell r="P270">
            <v>998779.06</v>
          </cell>
        </row>
        <row r="271">
          <cell r="A271" t="str">
            <v>27344</v>
          </cell>
          <cell r="B271" t="str">
            <v xml:space="preserve">             </v>
          </cell>
          <cell r="C271" t="str">
            <v>Orting</v>
          </cell>
          <cell r="D271">
            <v>2486.33</v>
          </cell>
          <cell r="E271">
            <v>108293.91</v>
          </cell>
          <cell r="F271">
            <v>3.3847014362145822E-2</v>
          </cell>
          <cell r="G271">
            <v>43.555726713670353</v>
          </cell>
          <cell r="H271">
            <v>382176.61000000004</v>
          </cell>
          <cell r="I271">
            <v>0.11944842704032205</v>
          </cell>
          <cell r="J271">
            <v>153.71113649435114</v>
          </cell>
          <cell r="K271">
            <v>0</v>
          </cell>
          <cell r="L271">
            <v>1200000</v>
          </cell>
          <cell r="M271">
            <v>1509040.93</v>
          </cell>
          <cell r="N271">
            <v>0.84670455859753202</v>
          </cell>
          <cell r="O271">
            <v>1089.5741635261609</v>
          </cell>
          <cell r="P271">
            <v>3199511.45</v>
          </cell>
        </row>
        <row r="272">
          <cell r="A272" t="str">
            <v>27400</v>
          </cell>
          <cell r="B272" t="str">
            <v xml:space="preserve">             </v>
          </cell>
          <cell r="C272" t="str">
            <v>Clover Park</v>
          </cell>
          <cell r="D272">
            <v>12671.419999999998</v>
          </cell>
          <cell r="E272">
            <v>348062.63</v>
          </cell>
          <cell r="F272">
            <v>1.6211008844313264E-2</v>
          </cell>
          <cell r="G272">
            <v>27.468320835391776</v>
          </cell>
          <cell r="H272">
            <v>1184203</v>
          </cell>
          <cell r="I272">
            <v>5.5154227003520316E-2</v>
          </cell>
          <cell r="J272">
            <v>93.454640442823305</v>
          </cell>
          <cell r="K272">
            <v>1200000</v>
          </cell>
          <cell r="L272">
            <v>5811562.5499999998</v>
          </cell>
          <cell r="M272">
            <v>12926928.719999999</v>
          </cell>
          <cell r="N272">
            <v>0.9286347641521665</v>
          </cell>
          <cell r="O272">
            <v>1573.5009391212668</v>
          </cell>
          <cell r="P272">
            <v>21470756.899999999</v>
          </cell>
        </row>
        <row r="273">
          <cell r="A273" t="str">
            <v>27401</v>
          </cell>
          <cell r="B273" t="str">
            <v xml:space="preserve">             </v>
          </cell>
          <cell r="C273" t="str">
            <v>Peninsula</v>
          </cell>
          <cell r="D273">
            <v>8694.7900000000009</v>
          </cell>
          <cell r="E273">
            <v>1170357.72</v>
          </cell>
          <cell r="F273">
            <v>0.11072704376109774</v>
          </cell>
          <cell r="G273">
            <v>134.60448383457219</v>
          </cell>
          <cell r="H273">
            <v>285590.16000000003</v>
          </cell>
          <cell r="I273">
            <v>2.7019562996567333E-2</v>
          </cell>
          <cell r="J273">
            <v>32.846125093303002</v>
          </cell>
          <cell r="K273">
            <v>0</v>
          </cell>
          <cell r="L273">
            <v>4062277</v>
          </cell>
          <cell r="M273">
            <v>5051530.08</v>
          </cell>
          <cell r="N273">
            <v>0.86225339324233485</v>
          </cell>
          <cell r="O273">
            <v>1048.1917424112601</v>
          </cell>
          <cell r="P273">
            <v>10569754.960000001</v>
          </cell>
        </row>
        <row r="274">
          <cell r="A274" t="str">
            <v>27402</v>
          </cell>
          <cell r="B274" t="str">
            <v xml:space="preserve">             </v>
          </cell>
          <cell r="C274" t="str">
            <v>Franklin Pierce</v>
          </cell>
          <cell r="D274">
            <v>7739.739999999998</v>
          </cell>
          <cell r="E274">
            <v>100000</v>
          </cell>
          <cell r="F274">
            <v>5.8411557541150272E-3</v>
          </cell>
          <cell r="G274">
            <v>12.920330657102181</v>
          </cell>
          <cell r="H274">
            <v>4498855.4400000004</v>
          </cell>
          <cell r="I274">
            <v>0.26278515340287695</v>
          </cell>
          <cell r="J274">
            <v>581.26699863302917</v>
          </cell>
          <cell r="K274">
            <v>0</v>
          </cell>
          <cell r="L274">
            <v>8035445.6100000003</v>
          </cell>
          <cell r="M274">
            <v>4485598.54</v>
          </cell>
          <cell r="N274">
            <v>0.73137369084300807</v>
          </cell>
          <cell r="O274">
            <v>1617.760305901749</v>
          </cell>
          <cell r="P274">
            <v>17119899.59</v>
          </cell>
        </row>
        <row r="275">
          <cell r="A275" t="str">
            <v>27403</v>
          </cell>
          <cell r="B275" t="str">
            <v xml:space="preserve">             </v>
          </cell>
          <cell r="C275" t="str">
            <v>Bethel</v>
          </cell>
          <cell r="D275">
            <v>19317.32</v>
          </cell>
          <cell r="E275">
            <v>824340</v>
          </cell>
          <cell r="F275">
            <v>1.966238635513259E-2</v>
          </cell>
          <cell r="G275">
            <v>42.673621392615537</v>
          </cell>
          <cell r="H275">
            <v>4962108.8900000006</v>
          </cell>
          <cell r="I275">
            <v>0.11835759775264836</v>
          </cell>
          <cell r="J275">
            <v>256.87356683018146</v>
          </cell>
          <cell r="K275">
            <v>0</v>
          </cell>
          <cell r="L275">
            <v>27674298</v>
          </cell>
          <cell r="M275">
            <v>8463970.9499999993</v>
          </cell>
          <cell r="N275">
            <v>0.86198001589221906</v>
          </cell>
          <cell r="O275">
            <v>1870.7703216595264</v>
          </cell>
          <cell r="P275">
            <v>41924717.840000004</v>
          </cell>
        </row>
        <row r="276">
          <cell r="A276" t="str">
            <v>27404</v>
          </cell>
          <cell r="B276" t="str">
            <v xml:space="preserve">             </v>
          </cell>
          <cell r="C276" t="str">
            <v>Eatonville</v>
          </cell>
          <cell r="D276">
            <v>1965.67</v>
          </cell>
          <cell r="E276">
            <v>75219.25</v>
          </cell>
          <cell r="F276">
            <v>3.7917456926118268E-2</v>
          </cell>
          <cell r="G276">
            <v>38.266468939343838</v>
          </cell>
          <cell r="H276">
            <v>26215.83</v>
          </cell>
          <cell r="I276">
            <v>1.3215202289406491E-2</v>
          </cell>
          <cell r="J276">
            <v>13.336841891060047</v>
          </cell>
          <cell r="K276">
            <v>58460.32</v>
          </cell>
          <cell r="L276">
            <v>95668.81</v>
          </cell>
          <cell r="M276">
            <v>1728198.84</v>
          </cell>
          <cell r="N276">
            <v>0.94886734078447532</v>
          </cell>
          <cell r="O276">
            <v>957.601209765627</v>
          </cell>
          <cell r="P276">
            <v>1983763.05</v>
          </cell>
        </row>
        <row r="277">
          <cell r="A277" t="str">
            <v>27416</v>
          </cell>
          <cell r="B277" t="str">
            <v xml:space="preserve">             </v>
          </cell>
          <cell r="C277" t="str">
            <v>White River</v>
          </cell>
          <cell r="D277">
            <v>3567.0899999999997</v>
          </cell>
          <cell r="E277">
            <v>82421</v>
          </cell>
          <cell r="F277">
            <v>9.8238586002845039E-3</v>
          </cell>
          <cell r="G277">
            <v>23.105949106975157</v>
          </cell>
          <cell r="H277">
            <v>273077</v>
          </cell>
          <cell r="I277">
            <v>3.2548377658483778E-2</v>
          </cell>
          <cell r="J277">
            <v>76.554558477638636</v>
          </cell>
          <cell r="K277">
            <v>0</v>
          </cell>
          <cell r="L277">
            <v>1875158</v>
          </cell>
          <cell r="M277">
            <v>6159224.5300000003</v>
          </cell>
          <cell r="N277">
            <v>0.95762776374123182</v>
          </cell>
          <cell r="O277">
            <v>2252.3632793117081</v>
          </cell>
          <cell r="P277">
            <v>8389880.5299999993</v>
          </cell>
        </row>
        <row r="278">
          <cell r="A278" t="str">
            <v>27417</v>
          </cell>
          <cell r="B278" t="str">
            <v xml:space="preserve">             </v>
          </cell>
          <cell r="C278" t="str">
            <v>Fife</v>
          </cell>
          <cell r="D278">
            <v>3676.2200000000003</v>
          </cell>
          <cell r="E278">
            <v>266581.89</v>
          </cell>
          <cell r="F278">
            <v>3.9683226314349403E-2</v>
          </cell>
          <cell r="G278">
            <v>72.515216717171441</v>
          </cell>
          <cell r="H278">
            <v>175593.7</v>
          </cell>
          <cell r="I278">
            <v>2.6138776855674537E-2</v>
          </cell>
          <cell r="J278">
            <v>47.764742044817773</v>
          </cell>
          <cell r="K278">
            <v>0</v>
          </cell>
          <cell r="L278">
            <v>3492640.68</v>
          </cell>
          <cell r="M278">
            <v>2782931.12</v>
          </cell>
          <cell r="N278">
            <v>0.93417799682997626</v>
          </cell>
          <cell r="O278">
            <v>1707.0718836195877</v>
          </cell>
          <cell r="P278">
            <v>6717747.3899999997</v>
          </cell>
        </row>
        <row r="279">
          <cell r="B279"/>
          <cell r="C279" t="str">
            <v>County Total</v>
          </cell>
          <cell r="D279">
            <v>131419.04999999999</v>
          </cell>
          <cell r="E279">
            <v>10645234.120000001</v>
          </cell>
          <cell r="F279">
            <v>4.8167603408559787E-2</v>
          </cell>
          <cell r="G279">
            <v>81.002214823497823</v>
          </cell>
          <cell r="H279">
            <v>15171230.160000002</v>
          </cell>
          <cell r="I279">
            <v>6.8646850724863248E-2</v>
          </cell>
          <cell r="J279">
            <v>115.44163620114438</v>
          </cell>
          <cell r="K279">
            <v>31330982.199999999</v>
          </cell>
          <cell r="L279">
            <v>85764909.900000006</v>
          </cell>
          <cell r="M279">
            <v>78091666.38000001</v>
          </cell>
          <cell r="N279">
            <v>0.88318554586657694</v>
          </cell>
          <cell r="O279">
            <v>1485.2303260448164</v>
          </cell>
          <cell r="P279">
            <v>221004022.76000002</v>
          </cell>
        </row>
        <row r="280">
          <cell r="B280"/>
        </row>
        <row r="281">
          <cell r="B281" t="str">
            <v>San Juan Co.</v>
          </cell>
          <cell r="C281"/>
        </row>
        <row r="282">
          <cell r="A282" t="str">
            <v>28010</v>
          </cell>
          <cell r="B282" t="str">
            <v xml:space="preserve">             </v>
          </cell>
          <cell r="C282" t="str">
            <v>Shaw</v>
          </cell>
          <cell r="D282">
            <v>10.75</v>
          </cell>
          <cell r="E282">
            <v>0</v>
          </cell>
          <cell r="F282">
            <v>0</v>
          </cell>
          <cell r="G282">
            <v>0</v>
          </cell>
          <cell r="H282">
            <v>2491.21</v>
          </cell>
          <cell r="I282">
            <v>7.4041103644319284E-3</v>
          </cell>
          <cell r="J282">
            <v>231.74046511627907</v>
          </cell>
          <cell r="K282">
            <v>0</v>
          </cell>
          <cell r="L282">
            <v>0</v>
          </cell>
          <cell r="M282">
            <v>333971.90000000002</v>
          </cell>
          <cell r="N282">
            <v>0.99259588963556822</v>
          </cell>
          <cell r="O282">
            <v>31067.153488372096</v>
          </cell>
          <cell r="P282">
            <v>336463.11</v>
          </cell>
        </row>
        <row r="283">
          <cell r="A283" t="str">
            <v>28137</v>
          </cell>
          <cell r="B283" t="str">
            <v xml:space="preserve">             </v>
          </cell>
          <cell r="C283" t="str">
            <v>Orcas</v>
          </cell>
          <cell r="D283">
            <v>796.23</v>
          </cell>
          <cell r="E283">
            <v>51405.68</v>
          </cell>
          <cell r="F283">
            <v>5.1743257669931826E-2</v>
          </cell>
          <cell r="G283">
            <v>64.56134533991434</v>
          </cell>
          <cell r="H283">
            <v>9831.2999999999993</v>
          </cell>
          <cell r="I283">
            <v>9.8958614909947836E-3</v>
          </cell>
          <cell r="J283">
            <v>12.347311706416486</v>
          </cell>
          <cell r="K283">
            <v>0</v>
          </cell>
          <cell r="L283">
            <v>5182.79</v>
          </cell>
          <cell r="M283">
            <v>927056.14</v>
          </cell>
          <cell r="N283">
            <v>0.93836088083907343</v>
          </cell>
          <cell r="O283">
            <v>1170.8161335292566</v>
          </cell>
          <cell r="P283">
            <v>993475.91</v>
          </cell>
        </row>
        <row r="284">
          <cell r="A284" t="str">
            <v>28144</v>
          </cell>
          <cell r="B284" t="str">
            <v xml:space="preserve">             </v>
          </cell>
          <cell r="C284" t="str">
            <v>Lopez</v>
          </cell>
          <cell r="D284">
            <v>233.97</v>
          </cell>
          <cell r="E284">
            <v>2228.8000000000002</v>
          </cell>
          <cell r="F284">
            <v>4.6671868391026912E-3</v>
          </cell>
          <cell r="G284">
            <v>9.5260076078129678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475317.97</v>
          </cell>
          <cell r="N284">
            <v>0.99533281316089717</v>
          </cell>
          <cell r="O284">
            <v>2031.5338291233918</v>
          </cell>
          <cell r="P284">
            <v>477546.77</v>
          </cell>
        </row>
        <row r="285">
          <cell r="A285" t="str">
            <v>28149</v>
          </cell>
          <cell r="B285" t="str">
            <v xml:space="preserve">             </v>
          </cell>
          <cell r="C285" t="str">
            <v>San Juan</v>
          </cell>
          <cell r="D285">
            <v>793.76</v>
          </cell>
          <cell r="E285">
            <v>9758.65</v>
          </cell>
          <cell r="F285">
            <v>8.7775868428509683E-3</v>
          </cell>
          <cell r="G285">
            <v>12.29420731707317</v>
          </cell>
          <cell r="H285">
            <v>28618.68</v>
          </cell>
          <cell r="I285">
            <v>2.5741567637712404E-2</v>
          </cell>
          <cell r="J285">
            <v>36.054575690385001</v>
          </cell>
          <cell r="K285">
            <v>0</v>
          </cell>
          <cell r="L285">
            <v>124018.05</v>
          </cell>
          <cell r="M285">
            <v>949373.74</v>
          </cell>
          <cell r="N285">
            <v>0.96548084551943658</v>
          </cell>
          <cell r="O285">
            <v>1352.2875806289055</v>
          </cell>
          <cell r="P285">
            <v>1111769.1200000001</v>
          </cell>
        </row>
        <row r="286">
          <cell r="B286"/>
          <cell r="C286" t="str">
            <v>County Total</v>
          </cell>
          <cell r="D286">
            <v>1834.71</v>
          </cell>
          <cell r="E286">
            <v>63393.130000000005</v>
          </cell>
          <cell r="F286">
            <v>2.1715517128307237E-2</v>
          </cell>
          <cell r="G286">
            <v>34.552125404014802</v>
          </cell>
          <cell r="H286">
            <v>40941.19</v>
          </cell>
          <cell r="I286">
            <v>1.402453408907686E-2</v>
          </cell>
          <cell r="J286">
            <v>22.314801794289018</v>
          </cell>
          <cell r="K286">
            <v>0</v>
          </cell>
          <cell r="L286">
            <v>129200.84</v>
          </cell>
          <cell r="M286">
            <v>2685719.75</v>
          </cell>
          <cell r="N286">
            <v>0.96425994878261578</v>
          </cell>
          <cell r="O286">
            <v>1534.259141771724</v>
          </cell>
          <cell r="P286">
            <v>2919254.91</v>
          </cell>
        </row>
        <row r="287">
          <cell r="B287"/>
        </row>
        <row r="288">
          <cell r="B288" t="str">
            <v>Skagit Co.</v>
          </cell>
          <cell r="C288"/>
        </row>
        <row r="289">
          <cell r="A289" t="str">
            <v>29011</v>
          </cell>
          <cell r="B289" t="str">
            <v xml:space="preserve">             </v>
          </cell>
          <cell r="C289" t="str">
            <v>Concrete</v>
          </cell>
          <cell r="D289">
            <v>530.43999999999994</v>
          </cell>
          <cell r="E289">
            <v>72993.759999999995</v>
          </cell>
          <cell r="F289">
            <v>3.414311079038998E-2</v>
          </cell>
          <cell r="G289">
            <v>137.60983334590154</v>
          </cell>
          <cell r="H289">
            <v>27478.01</v>
          </cell>
          <cell r="I289">
            <v>1.2852944412364068E-2</v>
          </cell>
          <cell r="J289">
            <v>51.802296206922556</v>
          </cell>
          <cell r="K289">
            <v>0</v>
          </cell>
          <cell r="L289">
            <v>232723</v>
          </cell>
          <cell r="M289">
            <v>1804681.9000000001</v>
          </cell>
          <cell r="N289">
            <v>0.95300394479724604</v>
          </cell>
          <cell r="O289">
            <v>3840.9714576577944</v>
          </cell>
          <cell r="P289">
            <v>2137876.67</v>
          </cell>
        </row>
        <row r="290">
          <cell r="A290" t="str">
            <v>29100</v>
          </cell>
          <cell r="B290" t="str">
            <v xml:space="preserve">             </v>
          </cell>
          <cell r="C290" t="str">
            <v>Burlington Edison</v>
          </cell>
          <cell r="D290">
            <v>3685.41</v>
          </cell>
          <cell r="E290">
            <v>159160.35</v>
          </cell>
          <cell r="F290">
            <v>5.0017820144849609E-2</v>
          </cell>
          <cell r="G290">
            <v>43.186606103527154</v>
          </cell>
          <cell r="H290">
            <v>34103.67</v>
          </cell>
          <cell r="I290">
            <v>1.0717438308845783E-2</v>
          </cell>
          <cell r="J290">
            <v>9.2536976889952545</v>
          </cell>
          <cell r="K290">
            <v>0</v>
          </cell>
          <cell r="L290">
            <v>810000</v>
          </cell>
          <cell r="M290">
            <v>2178808.88</v>
          </cell>
          <cell r="N290">
            <v>0.93926474154630457</v>
          </cell>
          <cell r="O290">
            <v>810.98409132226811</v>
          </cell>
          <cell r="P290">
            <v>3182072.9</v>
          </cell>
        </row>
        <row r="291">
          <cell r="A291" t="str">
            <v>29101</v>
          </cell>
          <cell r="B291" t="str">
            <v xml:space="preserve">             </v>
          </cell>
          <cell r="C291" t="str">
            <v>Sedro Woolley</v>
          </cell>
          <cell r="D291">
            <v>4238.8999999999996</v>
          </cell>
          <cell r="E291">
            <v>24813.47</v>
          </cell>
          <cell r="F291">
            <v>3.6142093577016319E-3</v>
          </cell>
          <cell r="G291">
            <v>5.8537521526811211</v>
          </cell>
          <cell r="H291">
            <v>100198.84</v>
          </cell>
          <cell r="I291">
            <v>1.4594475708510279E-2</v>
          </cell>
          <cell r="J291">
            <v>23.637934369765741</v>
          </cell>
          <cell r="K291">
            <v>0</v>
          </cell>
          <cell r="L291">
            <v>1105769.42</v>
          </cell>
          <cell r="M291">
            <v>5634750.2699999996</v>
          </cell>
          <cell r="N291">
            <v>0.98179131493378802</v>
          </cell>
          <cell r="O291">
            <v>1590.1577508315836</v>
          </cell>
          <cell r="P291">
            <v>6865532</v>
          </cell>
        </row>
        <row r="292">
          <cell r="A292" t="str">
            <v>29103</v>
          </cell>
          <cell r="B292" t="str">
            <v xml:space="preserve">             </v>
          </cell>
          <cell r="C292" t="str">
            <v>Anacortes</v>
          </cell>
          <cell r="D292">
            <v>2749.3999999999996</v>
          </cell>
          <cell r="E292">
            <v>50380.78</v>
          </cell>
          <cell r="F292">
            <v>1.2559608072703458E-2</v>
          </cell>
          <cell r="G292">
            <v>18.324281661453409</v>
          </cell>
          <cell r="H292">
            <v>101634.83</v>
          </cell>
          <cell r="I292">
            <v>2.5336916803111103E-2</v>
          </cell>
          <cell r="J292">
            <v>36.966185349530811</v>
          </cell>
          <cell r="K292">
            <v>250000</v>
          </cell>
          <cell r="L292">
            <v>1660500</v>
          </cell>
          <cell r="M292">
            <v>1948818.16</v>
          </cell>
          <cell r="N292">
            <v>0.96210347512418548</v>
          </cell>
          <cell r="O292">
            <v>1403.6946824761769</v>
          </cell>
          <cell r="P292">
            <v>4011333.77</v>
          </cell>
        </row>
        <row r="293">
          <cell r="A293" t="str">
            <v>29311</v>
          </cell>
          <cell r="B293" t="str">
            <v xml:space="preserve">             </v>
          </cell>
          <cell r="C293" t="str">
            <v>La Conner</v>
          </cell>
          <cell r="D293">
            <v>617.65</v>
          </cell>
          <cell r="E293">
            <v>0</v>
          </cell>
          <cell r="F293">
            <v>0</v>
          </cell>
          <cell r="G293">
            <v>0</v>
          </cell>
          <cell r="H293">
            <v>61153.61</v>
          </cell>
          <cell r="I293">
            <v>4.3899580515634778E-2</v>
          </cell>
          <cell r="J293">
            <v>99.01013518983244</v>
          </cell>
          <cell r="K293">
            <v>0</v>
          </cell>
          <cell r="L293">
            <v>250000</v>
          </cell>
          <cell r="M293">
            <v>1081880.43</v>
          </cell>
          <cell r="N293">
            <v>0.95610041948436519</v>
          </cell>
          <cell r="O293">
            <v>2156.3675706306162</v>
          </cell>
          <cell r="P293">
            <v>1393034.04</v>
          </cell>
        </row>
        <row r="294">
          <cell r="A294" t="str">
            <v>29317</v>
          </cell>
          <cell r="B294" t="str">
            <v xml:space="preserve">             </v>
          </cell>
          <cell r="C294" t="str">
            <v>Conway</v>
          </cell>
          <cell r="D294">
            <v>419.33</v>
          </cell>
          <cell r="E294">
            <v>0</v>
          </cell>
          <cell r="F294">
            <v>0</v>
          </cell>
          <cell r="G294">
            <v>0</v>
          </cell>
          <cell r="H294">
            <v>51417.729999999996</v>
          </cell>
          <cell r="I294">
            <v>6.3365748731415192E-2</v>
          </cell>
          <cell r="J294">
            <v>122.61877280423532</v>
          </cell>
          <cell r="K294">
            <v>0</v>
          </cell>
          <cell r="L294">
            <v>100000</v>
          </cell>
          <cell r="M294">
            <v>660025.85000000009</v>
          </cell>
          <cell r="N294">
            <v>0.93663425126858502</v>
          </cell>
          <cell r="O294">
            <v>1812.4766890038875</v>
          </cell>
          <cell r="P294">
            <v>811443.58</v>
          </cell>
        </row>
        <row r="295">
          <cell r="A295" t="str">
            <v>29320</v>
          </cell>
          <cell r="B295" t="str">
            <v xml:space="preserve">             </v>
          </cell>
          <cell r="C295" t="str">
            <v>Mt Vernon</v>
          </cell>
          <cell r="D295">
            <v>6811.31</v>
          </cell>
          <cell r="E295">
            <v>909480.51</v>
          </cell>
          <cell r="F295">
            <v>0.11638331995316629</v>
          </cell>
          <cell r="G295">
            <v>133.52505024730925</v>
          </cell>
          <cell r="H295">
            <v>374668.85</v>
          </cell>
          <cell r="I295">
            <v>4.7945177677347774E-2</v>
          </cell>
          <cell r="J295">
            <v>55.006870924976248</v>
          </cell>
          <cell r="K295">
            <v>0</v>
          </cell>
          <cell r="L295">
            <v>697368</v>
          </cell>
          <cell r="M295">
            <v>5833008.9000000004</v>
          </cell>
          <cell r="N295">
            <v>0.83567150236948595</v>
          </cell>
          <cell r="O295">
            <v>958.75490911439942</v>
          </cell>
          <cell r="P295">
            <v>7814526.2599999998</v>
          </cell>
        </row>
        <row r="296">
          <cell r="B296"/>
          <cell r="C296" t="str">
            <v>County Total</v>
          </cell>
          <cell r="D296">
            <v>19052.439999999999</v>
          </cell>
          <cell r="E296">
            <v>1216828.8700000001</v>
          </cell>
          <cell r="F296">
            <v>4.6415824727372386E-2</v>
          </cell>
          <cell r="G296">
            <v>63.867350848500251</v>
          </cell>
          <cell r="H296">
            <v>750655.53999999992</v>
          </cell>
          <cell r="I296">
            <v>2.8633686161038455E-2</v>
          </cell>
          <cell r="J296">
            <v>39.399443850761372</v>
          </cell>
          <cell r="K296">
            <v>250000</v>
          </cell>
          <cell r="L296">
            <v>4856360.42</v>
          </cell>
          <cell r="M296">
            <v>19141974.390000001</v>
          </cell>
          <cell r="N296">
            <v>0.92495048911158928</v>
          </cell>
          <cell r="O296">
            <v>1272.7154532437842</v>
          </cell>
          <cell r="P296">
            <v>26215819.219999999</v>
          </cell>
        </row>
        <row r="297">
          <cell r="B297"/>
        </row>
        <row r="298">
          <cell r="B298" t="str">
            <v>Skamania Co.</v>
          </cell>
          <cell r="C298"/>
        </row>
        <row r="299">
          <cell r="A299" t="str">
            <v>30002</v>
          </cell>
          <cell r="B299" t="str">
            <v xml:space="preserve">             </v>
          </cell>
          <cell r="C299" t="str">
            <v>Skamania</v>
          </cell>
          <cell r="D299">
            <v>73.56</v>
          </cell>
          <cell r="E299">
            <v>0</v>
          </cell>
          <cell r="F299">
            <v>0</v>
          </cell>
          <cell r="G299">
            <v>0</v>
          </cell>
          <cell r="H299">
            <v>3222.82</v>
          </cell>
          <cell r="I299">
            <v>5.3841516038576065E-3</v>
          </cell>
          <cell r="J299">
            <v>43.812126155519302</v>
          </cell>
          <cell r="K299">
            <v>0</v>
          </cell>
          <cell r="L299">
            <v>0</v>
          </cell>
          <cell r="M299">
            <v>595352.44999999995</v>
          </cell>
          <cell r="N299">
            <v>0.99461584839614225</v>
          </cell>
          <cell r="O299">
            <v>8093.4264545948872</v>
          </cell>
          <cell r="P299">
            <v>598575.27</v>
          </cell>
        </row>
        <row r="300">
          <cell r="A300" t="str">
            <v>30029</v>
          </cell>
          <cell r="B300" t="str">
            <v xml:space="preserve">             </v>
          </cell>
          <cell r="C300" t="str">
            <v>Mount Pleasant</v>
          </cell>
          <cell r="D300">
            <v>52.650000000000006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110896</v>
          </cell>
          <cell r="M300">
            <v>236928.31</v>
          </cell>
          <cell r="N300">
            <v>1</v>
          </cell>
          <cell r="O300">
            <v>6606.3496676163331</v>
          </cell>
          <cell r="P300">
            <v>347824.31</v>
          </cell>
        </row>
        <row r="301">
          <cell r="A301" t="str">
            <v>30031</v>
          </cell>
          <cell r="B301" t="str">
            <v xml:space="preserve">             </v>
          </cell>
          <cell r="C301" t="str">
            <v>Mill A</v>
          </cell>
          <cell r="D301">
            <v>19.940000000000001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429063.41</v>
          </cell>
          <cell r="N301">
            <v>1</v>
          </cell>
          <cell r="O301">
            <v>21517.723671013038</v>
          </cell>
          <cell r="P301">
            <v>429063.41</v>
          </cell>
        </row>
        <row r="302">
          <cell r="A302" t="str">
            <v>30303</v>
          </cell>
          <cell r="B302" t="str">
            <v xml:space="preserve">             </v>
          </cell>
          <cell r="C302" t="str">
            <v>Stevenson-Carson</v>
          </cell>
          <cell r="D302">
            <v>892.25000000000011</v>
          </cell>
          <cell r="E302">
            <v>0</v>
          </cell>
          <cell r="F302">
            <v>0</v>
          </cell>
          <cell r="G302">
            <v>0</v>
          </cell>
          <cell r="H302">
            <v>8262.3700000000008</v>
          </cell>
          <cell r="I302">
            <v>2.4545342475686682E-3</v>
          </cell>
          <cell r="J302">
            <v>9.2601513028859621</v>
          </cell>
          <cell r="K302">
            <v>0</v>
          </cell>
          <cell r="L302">
            <v>1436400</v>
          </cell>
          <cell r="M302">
            <v>1921503.74</v>
          </cell>
          <cell r="N302">
            <v>0.99754546575243142</v>
          </cell>
          <cell r="O302">
            <v>3763.4113084897726</v>
          </cell>
          <cell r="P302">
            <v>3366166.11</v>
          </cell>
        </row>
        <row r="303">
          <cell r="B303"/>
          <cell r="C303" t="str">
            <v>County Total</v>
          </cell>
          <cell r="D303">
            <v>1038.4000000000001</v>
          </cell>
          <cell r="E303">
            <v>0</v>
          </cell>
          <cell r="F303">
            <v>0</v>
          </cell>
          <cell r="G303">
            <v>0</v>
          </cell>
          <cell r="H303">
            <v>11485.19</v>
          </cell>
          <cell r="I303">
            <v>2.4222033730980775E-3</v>
          </cell>
          <cell r="J303">
            <v>11.060468027734977</v>
          </cell>
          <cell r="K303">
            <v>0</v>
          </cell>
          <cell r="L303">
            <v>1547296</v>
          </cell>
          <cell r="M303">
            <v>3182847.91</v>
          </cell>
          <cell r="N303">
            <v>0.99757779662690205</v>
          </cell>
          <cell r="O303">
            <v>4555.2233339753466</v>
          </cell>
          <cell r="P303">
            <v>4741629.0999999996</v>
          </cell>
        </row>
        <row r="304">
          <cell r="B304"/>
        </row>
        <row r="305">
          <cell r="B305" t="str">
            <v>Snohomish Co.</v>
          </cell>
          <cell r="C305"/>
        </row>
        <row r="306">
          <cell r="A306" t="str">
            <v>31002</v>
          </cell>
          <cell r="B306" t="str">
            <v xml:space="preserve">             </v>
          </cell>
          <cell r="C306" t="str">
            <v>Everett</v>
          </cell>
          <cell r="D306">
            <v>19603.530000000002</v>
          </cell>
          <cell r="E306">
            <v>1683457.36</v>
          </cell>
          <cell r="F306">
            <v>8.2567254922438646E-2</v>
          </cell>
          <cell r="G306">
            <v>85.87521533111638</v>
          </cell>
          <cell r="H306">
            <v>1601513.24</v>
          </cell>
          <cell r="I306">
            <v>7.8548203887231605E-2</v>
          </cell>
          <cell r="J306">
            <v>81.695145721204284</v>
          </cell>
          <cell r="K306">
            <v>102000</v>
          </cell>
          <cell r="L306">
            <v>812073.11</v>
          </cell>
          <cell r="M306">
            <v>16189878.77</v>
          </cell>
          <cell r="N306">
            <v>0.83888454119032962</v>
          </cell>
          <cell r="O306">
            <v>872.49346826821477</v>
          </cell>
          <cell r="P306">
            <v>20388922.48</v>
          </cell>
        </row>
        <row r="307">
          <cell r="A307" t="str">
            <v>31004</v>
          </cell>
          <cell r="B307" t="str">
            <v xml:space="preserve">             </v>
          </cell>
          <cell r="C307" t="str">
            <v>Lake Stevens</v>
          </cell>
          <cell r="D307">
            <v>8384.2499999999964</v>
          </cell>
          <cell r="E307">
            <v>202809.13</v>
          </cell>
          <cell r="F307">
            <v>2.1327860564640835E-2</v>
          </cell>
          <cell r="G307">
            <v>24.189298983212581</v>
          </cell>
          <cell r="H307">
            <v>83899.91</v>
          </cell>
          <cell r="I307">
            <v>8.8231017107854824E-3</v>
          </cell>
          <cell r="J307">
            <v>10.006847362614431</v>
          </cell>
          <cell r="K307">
            <v>0</v>
          </cell>
          <cell r="L307">
            <v>2065235.11</v>
          </cell>
          <cell r="M307">
            <v>7157173.25</v>
          </cell>
          <cell r="N307">
            <v>0.96984903772457354</v>
          </cell>
          <cell r="O307">
            <v>1099.9681975131948</v>
          </cell>
          <cell r="P307">
            <v>9509117.4000000004</v>
          </cell>
        </row>
        <row r="308">
          <cell r="A308" t="str">
            <v>31006</v>
          </cell>
          <cell r="B308" t="str">
            <v xml:space="preserve">             </v>
          </cell>
          <cell r="C308" t="str">
            <v>Mukilteo</v>
          </cell>
          <cell r="D308">
            <v>15387.73</v>
          </cell>
          <cell r="E308">
            <v>133927</v>
          </cell>
          <cell r="F308">
            <v>6.1589647892304452E-3</v>
          </cell>
          <cell r="G308">
            <v>8.7034929778466346</v>
          </cell>
          <cell r="H308">
            <v>214960.27</v>
          </cell>
          <cell r="I308">
            <v>9.8854804036039735E-3</v>
          </cell>
          <cell r="J308">
            <v>13.969589406624628</v>
          </cell>
          <cell r="K308">
            <v>0</v>
          </cell>
          <cell r="L308">
            <v>8042041.1699999999</v>
          </cell>
          <cell r="M308">
            <v>13354122</v>
          </cell>
          <cell r="N308">
            <v>0.98395555480716557</v>
          </cell>
          <cell r="O308">
            <v>1390.4691055795756</v>
          </cell>
          <cell r="P308">
            <v>21745050.440000001</v>
          </cell>
        </row>
        <row r="309">
          <cell r="A309" t="str">
            <v>31015</v>
          </cell>
          <cell r="B309" t="str">
            <v xml:space="preserve">             </v>
          </cell>
          <cell r="C309" t="str">
            <v>Edmonds</v>
          </cell>
          <cell r="D309">
            <v>20662.66</v>
          </cell>
          <cell r="E309">
            <v>627190.86</v>
          </cell>
          <cell r="F309">
            <v>4.0772306767968586E-2</v>
          </cell>
          <cell r="G309">
            <v>30.353829565022121</v>
          </cell>
          <cell r="H309">
            <v>2233213.0499999998</v>
          </cell>
          <cell r="I309">
            <v>0.14517629857174696</v>
          </cell>
          <cell r="J309">
            <v>108.07964947397866</v>
          </cell>
          <cell r="K309">
            <v>0</v>
          </cell>
          <cell r="L309">
            <v>6639667.8700000001</v>
          </cell>
          <cell r="M309">
            <v>5882694.3600000003</v>
          </cell>
          <cell r="N309">
            <v>0.81405139466028442</v>
          </cell>
          <cell r="O309">
            <v>606.03824628581219</v>
          </cell>
          <cell r="P309">
            <v>15382766.140000001</v>
          </cell>
        </row>
        <row r="310">
          <cell r="A310" t="str">
            <v>31016</v>
          </cell>
          <cell r="B310" t="str">
            <v xml:space="preserve">             </v>
          </cell>
          <cell r="C310" t="str">
            <v>Arlington</v>
          </cell>
          <cell r="D310">
            <v>5430.7700000000013</v>
          </cell>
          <cell r="E310">
            <v>141575.87</v>
          </cell>
          <cell r="F310">
            <v>2.6182393847467639E-2</v>
          </cell>
          <cell r="G310">
            <v>26.069207497279383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5265716.9400000004</v>
          </cell>
          <cell r="N310">
            <v>0.97381760615253254</v>
          </cell>
          <cell r="O310">
            <v>969.6077977892636</v>
          </cell>
          <cell r="P310">
            <v>5407292.8099999996</v>
          </cell>
        </row>
        <row r="311">
          <cell r="A311" t="str">
            <v>31025</v>
          </cell>
          <cell r="B311" t="str">
            <v xml:space="preserve">             </v>
          </cell>
          <cell r="C311" t="str">
            <v>Marysville</v>
          </cell>
          <cell r="D311">
            <v>11068.369999999999</v>
          </cell>
          <cell r="E311">
            <v>130628.49</v>
          </cell>
          <cell r="F311">
            <v>1.9080444429776123E-2</v>
          </cell>
          <cell r="G311">
            <v>11.80196270995639</v>
          </cell>
          <cell r="H311">
            <v>349727.28</v>
          </cell>
          <cell r="I311">
            <v>5.1083434644439013E-2</v>
          </cell>
          <cell r="J311">
            <v>31.596999377505455</v>
          </cell>
          <cell r="K311">
            <v>32000</v>
          </cell>
          <cell r="L311">
            <v>314484.46000000002</v>
          </cell>
          <cell r="M311">
            <v>6019357.2199999997</v>
          </cell>
          <cell r="N311">
            <v>0.92983612092578483</v>
          </cell>
          <cell r="O311">
            <v>575.13813506415124</v>
          </cell>
          <cell r="P311">
            <v>6846197.4500000002</v>
          </cell>
        </row>
        <row r="312">
          <cell r="A312" t="str">
            <v>31063</v>
          </cell>
          <cell r="B312" t="str">
            <v xml:space="preserve">             </v>
          </cell>
          <cell r="C312" t="str">
            <v>Index</v>
          </cell>
          <cell r="D312">
            <v>40.809999999999995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351571.74</v>
          </cell>
          <cell r="N312">
            <v>1</v>
          </cell>
          <cell r="O312">
            <v>8614.842930654253</v>
          </cell>
          <cell r="P312">
            <v>351571.74</v>
          </cell>
        </row>
        <row r="313">
          <cell r="A313" t="str">
            <v>31103</v>
          </cell>
          <cell r="B313" t="str">
            <v xml:space="preserve">             </v>
          </cell>
          <cell r="C313" t="str">
            <v>Monroe</v>
          </cell>
          <cell r="D313">
            <v>6669.04</v>
          </cell>
          <cell r="E313">
            <v>149951.81</v>
          </cell>
          <cell r="F313">
            <v>2.272989405068674E-2</v>
          </cell>
          <cell r="G313">
            <v>22.484766922975421</v>
          </cell>
          <cell r="H313">
            <v>31076.53</v>
          </cell>
          <cell r="I313">
            <v>4.7106215947842704E-3</v>
          </cell>
          <cell r="J313">
            <v>4.6598206038650236</v>
          </cell>
          <cell r="K313">
            <v>0</v>
          </cell>
          <cell r="L313">
            <v>2692711.81</v>
          </cell>
          <cell r="M313">
            <v>3723378.59</v>
          </cell>
          <cell r="N313">
            <v>0.97255948435452899</v>
          </cell>
          <cell r="O313">
            <v>962.07106270167822</v>
          </cell>
          <cell r="P313">
            <v>6597118.7400000002</v>
          </cell>
        </row>
        <row r="314">
          <cell r="A314" t="str">
            <v>31201</v>
          </cell>
          <cell r="B314" t="str">
            <v xml:space="preserve">             </v>
          </cell>
          <cell r="C314" t="str">
            <v>Snohomish</v>
          </cell>
          <cell r="D314">
            <v>9901.41</v>
          </cell>
          <cell r="E314">
            <v>873770.56</v>
          </cell>
          <cell r="F314">
            <v>0.11305236725730886</v>
          </cell>
          <cell r="G314">
            <v>88.247084001167522</v>
          </cell>
          <cell r="H314">
            <v>131303.26999999999</v>
          </cell>
          <cell r="I314">
            <v>1.6988607972927793E-2</v>
          </cell>
          <cell r="J314">
            <v>13.261067868111713</v>
          </cell>
          <cell r="K314">
            <v>0</v>
          </cell>
          <cell r="L314">
            <v>1120385.6000000001</v>
          </cell>
          <cell r="M314">
            <v>5603441.6200000001</v>
          </cell>
          <cell r="N314">
            <v>0.8699590247697635</v>
          </cell>
          <cell r="O314">
            <v>679.07774953264243</v>
          </cell>
          <cell r="P314">
            <v>7728901.0499999998</v>
          </cell>
        </row>
        <row r="315">
          <cell r="A315" t="str">
            <v>31306</v>
          </cell>
          <cell r="B315" t="str">
            <v xml:space="preserve">             </v>
          </cell>
          <cell r="C315" t="str">
            <v>Lakewood</v>
          </cell>
          <cell r="D315">
            <v>2294.2399999999998</v>
          </cell>
          <cell r="E315">
            <v>7453.12</v>
          </cell>
          <cell r="F315">
            <v>1.7711614501854901E-3</v>
          </cell>
          <cell r="G315">
            <v>3.2486226375618945</v>
          </cell>
          <cell r="H315">
            <v>43050.43</v>
          </cell>
          <cell r="I315">
            <v>1.0230515814841157E-2</v>
          </cell>
          <cell r="J315">
            <v>18.764571274147432</v>
          </cell>
          <cell r="K315">
            <v>0</v>
          </cell>
          <cell r="L315">
            <v>949.35</v>
          </cell>
          <cell r="M315">
            <v>4156588.1</v>
          </cell>
          <cell r="N315">
            <v>0.98799832273497334</v>
          </cell>
          <cell r="O315">
            <v>1812.1632653950767</v>
          </cell>
          <cell r="P315">
            <v>4208041</v>
          </cell>
        </row>
        <row r="316">
          <cell r="A316" t="str">
            <v>31311</v>
          </cell>
          <cell r="B316" t="str">
            <v xml:space="preserve">             </v>
          </cell>
          <cell r="C316" t="str">
            <v>Sultan</v>
          </cell>
          <cell r="D316">
            <v>2003.2699999999998</v>
          </cell>
          <cell r="E316">
            <v>0</v>
          </cell>
          <cell r="F316">
            <v>0</v>
          </cell>
          <cell r="G316">
            <v>0</v>
          </cell>
          <cell r="H316">
            <v>28986.26</v>
          </cell>
          <cell r="I316">
            <v>1.4063560649495264E-2</v>
          </cell>
          <cell r="J316">
            <v>14.469472412605391</v>
          </cell>
          <cell r="K316">
            <v>0</v>
          </cell>
          <cell r="L316">
            <v>985.05</v>
          </cell>
          <cell r="M316">
            <v>2031118.39</v>
          </cell>
          <cell r="N316">
            <v>0.98593643935050468</v>
          </cell>
          <cell r="O316">
            <v>1014.3931871390278</v>
          </cell>
          <cell r="P316">
            <v>2061089.7</v>
          </cell>
        </row>
        <row r="317">
          <cell r="A317" t="str">
            <v>31330</v>
          </cell>
          <cell r="B317" t="str">
            <v xml:space="preserve">             </v>
          </cell>
          <cell r="C317" t="str">
            <v>Darrington</v>
          </cell>
          <cell r="D317">
            <v>414.89000000000004</v>
          </cell>
          <cell r="E317">
            <v>3161.48</v>
          </cell>
          <cell r="F317">
            <v>2.9410975052693096E-3</v>
          </cell>
          <cell r="G317">
            <v>7.6200438670490964</v>
          </cell>
          <cell r="H317">
            <v>100449.84</v>
          </cell>
          <cell r="I317">
            <v>9.3447617517334061E-2</v>
          </cell>
          <cell r="J317">
            <v>242.11198148906936</v>
          </cell>
          <cell r="K317">
            <v>0</v>
          </cell>
          <cell r="L317">
            <v>125000</v>
          </cell>
          <cell r="M317">
            <v>846320.74</v>
          </cell>
          <cell r="N317">
            <v>0.90361128497739651</v>
          </cell>
          <cell r="O317">
            <v>2341.152450047</v>
          </cell>
          <cell r="P317">
            <v>1074932.06</v>
          </cell>
        </row>
        <row r="318">
          <cell r="A318" t="str">
            <v>31332</v>
          </cell>
          <cell r="B318" t="str">
            <v xml:space="preserve">             </v>
          </cell>
          <cell r="C318" t="str">
            <v>Granite Falls</v>
          </cell>
          <cell r="D318">
            <v>2086.2799999999997</v>
          </cell>
          <cell r="E318">
            <v>182368.9</v>
          </cell>
          <cell r="F318">
            <v>0.19502689017508337</v>
          </cell>
          <cell r="G318">
            <v>87.413434438330427</v>
          </cell>
          <cell r="H318">
            <v>57619.21</v>
          </cell>
          <cell r="I318">
            <v>6.1618485063215635E-2</v>
          </cell>
          <cell r="J318">
            <v>27.618157677780552</v>
          </cell>
          <cell r="K318">
            <v>93157.01</v>
          </cell>
          <cell r="L318">
            <v>3282.83</v>
          </cell>
          <cell r="M318">
            <v>598668.23</v>
          </cell>
          <cell r="N318">
            <v>0.74335462476170089</v>
          </cell>
          <cell r="O318">
            <v>333.18062292693219</v>
          </cell>
          <cell r="P318">
            <v>935096.18</v>
          </cell>
        </row>
        <row r="319">
          <cell r="A319" t="str">
            <v>31401</v>
          </cell>
          <cell r="B319" t="str">
            <v xml:space="preserve">             </v>
          </cell>
          <cell r="C319" t="str">
            <v>Stanwood</v>
          </cell>
          <cell r="D319">
            <v>4402.88</v>
          </cell>
          <cell r="E319">
            <v>242214.35</v>
          </cell>
          <cell r="F319">
            <v>6.1199034747784105E-2</v>
          </cell>
          <cell r="G319">
            <v>55.012707591394722</v>
          </cell>
          <cell r="H319">
            <v>78712.100000000006</v>
          </cell>
          <cell r="I319">
            <v>1.9887775199822214E-2</v>
          </cell>
          <cell r="J319">
            <v>17.877412057562324</v>
          </cell>
          <cell r="K319">
            <v>0</v>
          </cell>
          <cell r="L319">
            <v>771543.95</v>
          </cell>
          <cell r="M319">
            <v>2865342.84</v>
          </cell>
          <cell r="N319">
            <v>0.91891319005239369</v>
          </cell>
          <cell r="O319">
            <v>826.02450895777304</v>
          </cell>
          <cell r="P319">
            <v>3957813.24</v>
          </cell>
        </row>
        <row r="320">
          <cell r="B320"/>
          <cell r="C320" t="str">
            <v>County Total</v>
          </cell>
          <cell r="D320">
            <v>108350.13</v>
          </cell>
          <cell r="E320">
            <v>4378508.9300000006</v>
          </cell>
          <cell r="F320">
            <v>4.1231261870577678E-2</v>
          </cell>
          <cell r="G320">
            <v>40.410739977884667</v>
          </cell>
          <cell r="H320">
            <v>4954511.3899999987</v>
          </cell>
          <cell r="I320">
            <v>4.6655324866917591E-2</v>
          </cell>
          <cell r="J320">
            <v>45.72686151830181</v>
          </cell>
          <cell r="K320">
            <v>227157.01</v>
          </cell>
          <cell r="L320">
            <v>22588360.310000002</v>
          </cell>
          <cell r="M320">
            <v>74045372.789999992</v>
          </cell>
          <cell r="N320">
            <v>0.91211341326250461</v>
          </cell>
          <cell r="O320">
            <v>893.96191873512282</v>
          </cell>
          <cell r="P320">
            <v>106193910.43000001</v>
          </cell>
        </row>
        <row r="321">
          <cell r="B321"/>
        </row>
        <row r="322">
          <cell r="B322" t="str">
            <v>Spokane Co.</v>
          </cell>
          <cell r="C322"/>
        </row>
        <row r="323">
          <cell r="A323" t="str">
            <v>32081</v>
          </cell>
          <cell r="B323" t="str">
            <v xml:space="preserve">             </v>
          </cell>
          <cell r="C323" t="str">
            <v>Spokane</v>
          </cell>
          <cell r="D323">
            <v>30357.620000000003</v>
          </cell>
          <cell r="E323">
            <v>2678615.63</v>
          </cell>
          <cell r="F323">
            <v>8.1594987217298062E-2</v>
          </cell>
          <cell r="G323">
            <v>88.235363312407216</v>
          </cell>
          <cell r="H323">
            <v>8912532</v>
          </cell>
          <cell r="I323">
            <v>0.2714902154937997</v>
          </cell>
          <cell r="J323">
            <v>293.58467495146192</v>
          </cell>
          <cell r="K323">
            <v>0</v>
          </cell>
          <cell r="L323">
            <v>13671658.689999999</v>
          </cell>
          <cell r="M323">
            <v>7565382.29</v>
          </cell>
          <cell r="N323">
            <v>0.64691479728890233</v>
          </cell>
          <cell r="O323">
            <v>699.56211916480936</v>
          </cell>
          <cell r="P323">
            <v>32828188.609999999</v>
          </cell>
        </row>
        <row r="324">
          <cell r="A324" t="str">
            <v>32123</v>
          </cell>
          <cell r="B324" t="str">
            <v xml:space="preserve">             </v>
          </cell>
          <cell r="C324" t="str">
            <v>Orchard Prairie</v>
          </cell>
          <cell r="D324">
            <v>75.400000000000006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289152.76</v>
          </cell>
          <cell r="N324">
            <v>1</v>
          </cell>
          <cell r="O324">
            <v>3834.9172413793103</v>
          </cell>
          <cell r="P324">
            <v>289152.76</v>
          </cell>
        </row>
        <row r="325">
          <cell r="A325" t="str">
            <v>32312</v>
          </cell>
          <cell r="B325" t="str">
            <v xml:space="preserve">             </v>
          </cell>
          <cell r="C325" t="str">
            <v>Great Northern</v>
          </cell>
          <cell r="D325">
            <v>42.089999999999996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8954.49</v>
          </cell>
          <cell r="M325">
            <v>200996.33</v>
          </cell>
          <cell r="N325">
            <v>0.99999999999999989</v>
          </cell>
          <cell r="O325">
            <v>4988.1401758137326</v>
          </cell>
          <cell r="P325">
            <v>209950.82</v>
          </cell>
        </row>
        <row r="326">
          <cell r="A326" t="str">
            <v>32325</v>
          </cell>
          <cell r="B326" t="str">
            <v xml:space="preserve">             </v>
          </cell>
          <cell r="C326" t="str">
            <v>Nine Mile Falls</v>
          </cell>
          <cell r="D326">
            <v>1439.66</v>
          </cell>
          <cell r="E326">
            <v>91680.71</v>
          </cell>
          <cell r="F326">
            <v>5.2808562597885599E-2</v>
          </cell>
          <cell r="G326">
            <v>63.682195796229664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377868.73</v>
          </cell>
          <cell r="M326">
            <v>1266546.1000000001</v>
          </cell>
          <cell r="N326">
            <v>0.94719143740211442</v>
          </cell>
          <cell r="O326">
            <v>1142.2244349360265</v>
          </cell>
          <cell r="P326">
            <v>1736095.54</v>
          </cell>
        </row>
        <row r="327">
          <cell r="A327" t="str">
            <v>32326</v>
          </cell>
          <cell r="B327" t="str">
            <v xml:space="preserve">             </v>
          </cell>
          <cell r="C327" t="str">
            <v>Medical Lake</v>
          </cell>
          <cell r="D327">
            <v>1844.7799999999997</v>
          </cell>
          <cell r="E327">
            <v>52626.65</v>
          </cell>
          <cell r="F327">
            <v>2.4493215652485953E-2</v>
          </cell>
          <cell r="G327">
            <v>28.527331172280711</v>
          </cell>
          <cell r="H327">
            <v>0</v>
          </cell>
          <cell r="I327">
            <v>0</v>
          </cell>
          <cell r="J327">
            <v>0</v>
          </cell>
          <cell r="K327">
            <v>85196.42</v>
          </cell>
          <cell r="L327">
            <v>0</v>
          </cell>
          <cell r="M327">
            <v>2010798.44</v>
          </cell>
          <cell r="N327">
            <v>0.97550678434751414</v>
          </cell>
          <cell r="O327">
            <v>1136.1760535131561</v>
          </cell>
          <cell r="P327">
            <v>2148621.5099999998</v>
          </cell>
        </row>
        <row r="328">
          <cell r="A328" t="str">
            <v>32354</v>
          </cell>
          <cell r="B328" t="str">
            <v xml:space="preserve">             </v>
          </cell>
          <cell r="C328" t="str">
            <v>Mead</v>
          </cell>
          <cell r="D328">
            <v>9677.5899999999983</v>
          </cell>
          <cell r="E328">
            <v>61336.49</v>
          </cell>
          <cell r="F328">
            <v>7.5512557022599019E-3</v>
          </cell>
          <cell r="G328">
            <v>6.3379922067374217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1782279.46</v>
          </cell>
          <cell r="M328">
            <v>6279071.5099999998</v>
          </cell>
          <cell r="N328">
            <v>0.9924487442977401</v>
          </cell>
          <cell r="O328">
            <v>832.9915784818329</v>
          </cell>
          <cell r="P328">
            <v>8122687.46</v>
          </cell>
        </row>
        <row r="329">
          <cell r="A329" t="str">
            <v>32356</v>
          </cell>
          <cell r="B329" t="str">
            <v xml:space="preserve">             </v>
          </cell>
          <cell r="C329" t="str">
            <v>Central Valley</v>
          </cell>
          <cell r="D329">
            <v>13406.650000000001</v>
          </cell>
          <cell r="E329">
            <v>679232.1</v>
          </cell>
          <cell r="F329">
            <v>5.092858338166615E-2</v>
          </cell>
          <cell r="G329">
            <v>50.663819820760587</v>
          </cell>
          <cell r="H329">
            <v>261787.23</v>
          </cell>
          <cell r="I329">
            <v>1.9628714207279681E-2</v>
          </cell>
          <cell r="J329">
            <v>19.526669973483308</v>
          </cell>
          <cell r="K329">
            <v>0</v>
          </cell>
          <cell r="L329">
            <v>3225000</v>
          </cell>
          <cell r="M329">
            <v>9170933.2200000007</v>
          </cell>
          <cell r="N329">
            <v>0.9294427024110542</v>
          </cell>
          <cell r="O329">
            <v>924.61078792987053</v>
          </cell>
          <cell r="P329">
            <v>13336952.550000001</v>
          </cell>
        </row>
        <row r="330">
          <cell r="A330" t="str">
            <v>32358</v>
          </cell>
          <cell r="B330" t="str">
            <v xml:space="preserve">             </v>
          </cell>
          <cell r="C330" t="str">
            <v>Freeman</v>
          </cell>
          <cell r="D330">
            <v>871.08999999999992</v>
          </cell>
          <cell r="E330">
            <v>4640</v>
          </cell>
          <cell r="F330">
            <v>7.9411473355978854E-3</v>
          </cell>
          <cell r="G330">
            <v>5.3266597022121713</v>
          </cell>
          <cell r="H330">
            <v>9405.23</v>
          </cell>
          <cell r="I330">
            <v>1.6096620076548555E-2</v>
          </cell>
          <cell r="J330">
            <v>10.797081817033831</v>
          </cell>
          <cell r="K330">
            <v>90849.34</v>
          </cell>
          <cell r="L330">
            <v>46422.89</v>
          </cell>
          <cell r="M330">
            <v>432980.98</v>
          </cell>
          <cell r="N330">
            <v>0.97596223258785364</v>
          </cell>
          <cell r="O330">
            <v>654.64327451813244</v>
          </cell>
          <cell r="P330">
            <v>584298.43999999994</v>
          </cell>
        </row>
        <row r="331">
          <cell r="A331" t="str">
            <v>32360</v>
          </cell>
          <cell r="B331" t="str">
            <v xml:space="preserve">             </v>
          </cell>
          <cell r="C331" t="str">
            <v>Cheney</v>
          </cell>
          <cell r="D331">
            <v>4525.51</v>
          </cell>
          <cell r="E331">
            <v>320013.08</v>
          </cell>
          <cell r="F331">
            <v>7.175882471670797E-2</v>
          </cell>
          <cell r="G331">
            <v>70.713152771731799</v>
          </cell>
          <cell r="H331">
            <v>109058.89</v>
          </cell>
          <cell r="I331">
            <v>2.4455055934928457E-2</v>
          </cell>
          <cell r="J331">
            <v>24.098696058565775</v>
          </cell>
          <cell r="K331">
            <v>130160.03</v>
          </cell>
          <cell r="L331">
            <v>273158.32</v>
          </cell>
          <cell r="M331">
            <v>3627173.8</v>
          </cell>
          <cell r="N331">
            <v>0.9037861193483635</v>
          </cell>
          <cell r="O331">
            <v>890.61611840433443</v>
          </cell>
          <cell r="P331">
            <v>4459564.12</v>
          </cell>
        </row>
        <row r="332">
          <cell r="A332" t="str">
            <v>32361</v>
          </cell>
          <cell r="B332" t="str">
            <v xml:space="preserve">             </v>
          </cell>
          <cell r="C332" t="str">
            <v>East Valley (Spokane)</v>
          </cell>
          <cell r="D332">
            <v>4267.37</v>
          </cell>
          <cell r="E332">
            <v>339038.41</v>
          </cell>
          <cell r="F332">
            <v>7.3795873865804842E-2</v>
          </cell>
          <cell r="G332">
            <v>79.44903066760088</v>
          </cell>
          <cell r="H332">
            <v>49467.7</v>
          </cell>
          <cell r="I332">
            <v>1.0767252446799387E-2</v>
          </cell>
          <cell r="J332">
            <v>11.592081305347321</v>
          </cell>
          <cell r="K332">
            <v>0</v>
          </cell>
          <cell r="L332">
            <v>277892.8</v>
          </cell>
          <cell r="M332">
            <v>3927874.35</v>
          </cell>
          <cell r="N332">
            <v>0.9154368736873959</v>
          </cell>
          <cell r="O332">
            <v>985.56421168073086</v>
          </cell>
          <cell r="P332">
            <v>4594273.26</v>
          </cell>
        </row>
        <row r="333">
          <cell r="A333" t="str">
            <v>32362</v>
          </cell>
          <cell r="B333" t="str">
            <v xml:space="preserve">             </v>
          </cell>
          <cell r="C333" t="str">
            <v>Liberty</v>
          </cell>
          <cell r="D333">
            <v>448.75000000000006</v>
          </cell>
          <cell r="E333">
            <v>1263.5999999999999</v>
          </cell>
          <cell r="F333">
            <v>1.4751655253396453E-3</v>
          </cell>
          <cell r="G333">
            <v>2.8158217270194981</v>
          </cell>
          <cell r="H333">
            <v>26950.98</v>
          </cell>
          <cell r="I333">
            <v>3.1463403426810914E-2</v>
          </cell>
          <cell r="J333">
            <v>60.057894150417816</v>
          </cell>
          <cell r="K333">
            <v>30951.59</v>
          </cell>
          <cell r="L333">
            <v>0</v>
          </cell>
          <cell r="M333">
            <v>797415.66999999993</v>
          </cell>
          <cell r="N333">
            <v>0.96706143104784936</v>
          </cell>
          <cell r="O333">
            <v>1845.9437548746514</v>
          </cell>
          <cell r="P333">
            <v>856581.84</v>
          </cell>
        </row>
        <row r="334">
          <cell r="A334" t="str">
            <v>32363</v>
          </cell>
          <cell r="B334" t="str">
            <v xml:space="preserve">             </v>
          </cell>
          <cell r="C334" t="str">
            <v>West Valley (Spokane)</v>
          </cell>
          <cell r="D334">
            <v>3708.4700000000003</v>
          </cell>
          <cell r="E334">
            <v>318474.48</v>
          </cell>
          <cell r="F334">
            <v>9.3988636090581987E-2</v>
          </cell>
          <cell r="G334">
            <v>85.877593724635759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3069961.54</v>
          </cell>
          <cell r="N334">
            <v>0.90601136390941805</v>
          </cell>
          <cell r="O334">
            <v>827.82428872284254</v>
          </cell>
          <cell r="P334">
            <v>3388436.02</v>
          </cell>
        </row>
        <row r="335">
          <cell r="A335" t="str">
            <v>32414</v>
          </cell>
          <cell r="B335" t="str">
            <v xml:space="preserve">             </v>
          </cell>
          <cell r="C335" t="str">
            <v>Deer Park</v>
          </cell>
          <cell r="D335">
            <v>2458.25</v>
          </cell>
          <cell r="E335">
            <v>223433.47</v>
          </cell>
          <cell r="F335">
            <v>8.0038987118426067E-2</v>
          </cell>
          <cell r="G335">
            <v>90.891272246516834</v>
          </cell>
          <cell r="H335">
            <v>71700.459999999992</v>
          </cell>
          <cell r="I335">
            <v>2.5684747206070883E-2</v>
          </cell>
          <cell r="J335">
            <v>29.167277534831687</v>
          </cell>
          <cell r="K335">
            <v>356752.97</v>
          </cell>
          <cell r="L335">
            <v>589442.18999999994</v>
          </cell>
          <cell r="M335">
            <v>1550228.85</v>
          </cell>
          <cell r="N335">
            <v>0.894276265675503</v>
          </cell>
          <cell r="O335">
            <v>1015.5289372521102</v>
          </cell>
          <cell r="P335">
            <v>2791557.94</v>
          </cell>
        </row>
        <row r="336">
          <cell r="A336" t="str">
            <v>32416</v>
          </cell>
          <cell r="B336" t="str">
            <v xml:space="preserve">             </v>
          </cell>
          <cell r="C336" t="str">
            <v>Riverside</v>
          </cell>
          <cell r="D336">
            <v>1464.9899999999998</v>
          </cell>
          <cell r="E336">
            <v>0</v>
          </cell>
          <cell r="F336">
            <v>0</v>
          </cell>
          <cell r="G336">
            <v>0</v>
          </cell>
          <cell r="H336">
            <v>170980.3</v>
          </cell>
          <cell r="I336">
            <v>8.2753673455884275E-2</v>
          </cell>
          <cell r="J336">
            <v>116.71089905050547</v>
          </cell>
          <cell r="K336">
            <v>0</v>
          </cell>
          <cell r="L336">
            <v>512847.33</v>
          </cell>
          <cell r="M336">
            <v>1382307.8400000001</v>
          </cell>
          <cell r="N336">
            <v>0.91724632654411575</v>
          </cell>
          <cell r="O336">
            <v>1293.6301066901483</v>
          </cell>
          <cell r="P336">
            <v>2066135.47</v>
          </cell>
        </row>
        <row r="337">
          <cell r="B337"/>
          <cell r="C337" t="str">
            <v>County Total</v>
          </cell>
          <cell r="D337">
            <v>74588.22</v>
          </cell>
          <cell r="E337">
            <v>4770354.62</v>
          </cell>
          <cell r="F337">
            <v>6.1622539583897892E-2</v>
          </cell>
          <cell r="G337">
            <v>63.955871584011525</v>
          </cell>
          <cell r="H337">
            <v>9611882.7900000028</v>
          </cell>
          <cell r="I337">
            <v>0.1241644856378753</v>
          </cell>
          <cell r="J337">
            <v>128.86596288261072</v>
          </cell>
          <cell r="K337">
            <v>693910.35000000009</v>
          </cell>
          <cell r="L337">
            <v>20765524.900000002</v>
          </cell>
          <cell r="M337">
            <v>41570823.680000007</v>
          </cell>
          <cell r="N337">
            <v>0.81421297477822707</v>
          </cell>
          <cell r="O337">
            <v>845.04307690946382</v>
          </cell>
          <cell r="P337">
            <v>77412496.339999989</v>
          </cell>
        </row>
        <row r="338">
          <cell r="B338"/>
        </row>
        <row r="339">
          <cell r="B339" t="str">
            <v>Stevens Co.</v>
          </cell>
          <cell r="C339"/>
        </row>
        <row r="340">
          <cell r="A340" t="str">
            <v>33030</v>
          </cell>
          <cell r="B340" t="str">
            <v xml:space="preserve">             </v>
          </cell>
          <cell r="C340" t="str">
            <v>Onion Creek</v>
          </cell>
          <cell r="D340">
            <v>40.9</v>
          </cell>
          <cell r="E340">
            <v>133.93</v>
          </cell>
          <cell r="F340">
            <v>5.6910364242903277E-4</v>
          </cell>
          <cell r="G340">
            <v>3.2745721271393644</v>
          </cell>
          <cell r="H340">
            <v>9620.0400000000009</v>
          </cell>
          <cell r="I340">
            <v>4.0878069172799174E-2</v>
          </cell>
          <cell r="J340">
            <v>235.20880195599025</v>
          </cell>
          <cell r="K340">
            <v>0</v>
          </cell>
          <cell r="L340">
            <v>5000</v>
          </cell>
          <cell r="M340">
            <v>220581.02</v>
          </cell>
          <cell r="N340">
            <v>0.95855282718477175</v>
          </cell>
          <cell r="O340">
            <v>5515.4283618581903</v>
          </cell>
          <cell r="P340">
            <v>235334.99</v>
          </cell>
        </row>
        <row r="341">
          <cell r="A341" t="str">
            <v>33036</v>
          </cell>
          <cell r="B341" t="str">
            <v xml:space="preserve">             </v>
          </cell>
          <cell r="C341" t="str">
            <v>Chewelah</v>
          </cell>
          <cell r="D341">
            <v>814.1400000000001</v>
          </cell>
          <cell r="E341">
            <v>166712.5</v>
          </cell>
          <cell r="F341">
            <v>0.14771846008521608</v>
          </cell>
          <cell r="G341">
            <v>204.77129240671135</v>
          </cell>
          <cell r="H341">
            <v>688.28</v>
          </cell>
          <cell r="I341">
            <v>6.0986225812373113E-4</v>
          </cell>
          <cell r="J341">
            <v>0.84540742378460698</v>
          </cell>
          <cell r="K341">
            <v>35305.32</v>
          </cell>
          <cell r="L341">
            <v>0</v>
          </cell>
          <cell r="M341">
            <v>925876.61</v>
          </cell>
          <cell r="N341">
            <v>0.85167167765666019</v>
          </cell>
          <cell r="O341">
            <v>1180.6101284791312</v>
          </cell>
          <cell r="P341">
            <v>1128582.71</v>
          </cell>
        </row>
        <row r="342">
          <cell r="A342" t="str">
            <v>33049</v>
          </cell>
          <cell r="B342" t="str">
            <v xml:space="preserve">             </v>
          </cell>
          <cell r="C342" t="str">
            <v>Wellpinit</v>
          </cell>
          <cell r="D342">
            <v>448.25999999999993</v>
          </cell>
          <cell r="E342">
            <v>0</v>
          </cell>
          <cell r="F342">
            <v>0</v>
          </cell>
          <cell r="G342">
            <v>0</v>
          </cell>
          <cell r="H342">
            <v>18401.21</v>
          </cell>
          <cell r="I342">
            <v>7.3434423377307517E-3</v>
          </cell>
          <cell r="J342">
            <v>41.050305626199084</v>
          </cell>
          <cell r="K342">
            <v>10659.92</v>
          </cell>
          <cell r="L342">
            <v>0</v>
          </cell>
          <cell r="M342">
            <v>2476740.5299999998</v>
          </cell>
          <cell r="N342">
            <v>0.99265655766226912</v>
          </cell>
          <cell r="O342">
            <v>5549.012738143042</v>
          </cell>
          <cell r="P342">
            <v>2505801.66</v>
          </cell>
        </row>
        <row r="343">
          <cell r="A343" t="str">
            <v>33070</v>
          </cell>
          <cell r="B343" t="str">
            <v xml:space="preserve">             </v>
          </cell>
          <cell r="C343" t="str">
            <v>Valley</v>
          </cell>
          <cell r="D343">
            <v>710.32</v>
          </cell>
          <cell r="E343">
            <v>249137.18</v>
          </cell>
          <cell r="F343">
            <v>0.29547661151736604</v>
          </cell>
          <cell r="G343">
            <v>350.73935690956188</v>
          </cell>
          <cell r="H343">
            <v>1934.82</v>
          </cell>
          <cell r="I343">
            <v>2.294695867939222E-3</v>
          </cell>
          <cell r="J343">
            <v>2.7238709314111946</v>
          </cell>
          <cell r="K343">
            <v>37600</v>
          </cell>
          <cell r="L343">
            <v>350256.73</v>
          </cell>
          <cell r="M343">
            <v>204241.83</v>
          </cell>
          <cell r="N343">
            <v>0.70222869261469456</v>
          </cell>
          <cell r="O343">
            <v>833.56594211059792</v>
          </cell>
          <cell r="P343">
            <v>843170.56</v>
          </cell>
        </row>
        <row r="344">
          <cell r="A344" t="str">
            <v>33115</v>
          </cell>
          <cell r="B344" t="str">
            <v xml:space="preserve">             </v>
          </cell>
          <cell r="C344" t="str">
            <v>Colville</v>
          </cell>
          <cell r="D344">
            <v>1811.87</v>
          </cell>
          <cell r="E344">
            <v>7399.14</v>
          </cell>
          <cell r="F344">
            <v>6.0680213387581412E-3</v>
          </cell>
          <cell r="G344">
            <v>4.0837035769674426</v>
          </cell>
          <cell r="H344">
            <v>205977.41</v>
          </cell>
          <cell r="I344">
            <v>0.16892170160074474</v>
          </cell>
          <cell r="J344">
            <v>113.68222333831898</v>
          </cell>
          <cell r="K344">
            <v>113686.81</v>
          </cell>
          <cell r="L344">
            <v>305805</v>
          </cell>
          <cell r="M344">
            <v>586497.81999999995</v>
          </cell>
          <cell r="N344">
            <v>0.82501027706049712</v>
          </cell>
          <cell r="O344">
            <v>555.22174880096247</v>
          </cell>
          <cell r="P344">
            <v>1219366.18</v>
          </cell>
        </row>
        <row r="345">
          <cell r="A345" t="str">
            <v>33183</v>
          </cell>
          <cell r="B345" t="str">
            <v xml:space="preserve">             </v>
          </cell>
          <cell r="C345" t="str">
            <v>Loon Lake</v>
          </cell>
          <cell r="D345">
            <v>200.79</v>
          </cell>
          <cell r="E345">
            <v>824.49</v>
          </cell>
          <cell r="F345">
            <v>1.8942425035678588E-3</v>
          </cell>
          <cell r="G345">
            <v>4.1062303899596593</v>
          </cell>
          <cell r="H345">
            <v>0</v>
          </cell>
          <cell r="I345">
            <v>0</v>
          </cell>
          <cell r="J345">
            <v>0</v>
          </cell>
          <cell r="K345">
            <v>14478.15</v>
          </cell>
          <cell r="L345">
            <v>0</v>
          </cell>
          <cell r="M345">
            <v>419958.42</v>
          </cell>
          <cell r="N345">
            <v>0.99810575749643216</v>
          </cell>
          <cell r="O345">
            <v>2163.636485880771</v>
          </cell>
          <cell r="P345">
            <v>435261.06</v>
          </cell>
        </row>
        <row r="346">
          <cell r="A346" t="str">
            <v>33202</v>
          </cell>
          <cell r="B346" t="str">
            <v xml:space="preserve">             </v>
          </cell>
          <cell r="C346" t="str">
            <v>Summit Valley</v>
          </cell>
          <cell r="D346">
            <v>64.110000000000014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6488.57</v>
          </cell>
          <cell r="L346">
            <v>0</v>
          </cell>
          <cell r="M346">
            <v>196328.02</v>
          </cell>
          <cell r="N346">
            <v>1</v>
          </cell>
          <cell r="O346">
            <v>3163.5718296677578</v>
          </cell>
          <cell r="P346">
            <v>202816.59</v>
          </cell>
        </row>
        <row r="347">
          <cell r="A347" t="str">
            <v>33205</v>
          </cell>
          <cell r="B347" t="str">
            <v xml:space="preserve">             </v>
          </cell>
          <cell r="C347" t="str">
            <v>Evergreen (Stevens)</v>
          </cell>
          <cell r="D347">
            <v>26.5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43719.7</v>
          </cell>
          <cell r="L347">
            <v>0</v>
          </cell>
          <cell r="M347">
            <v>171485.32</v>
          </cell>
          <cell r="N347">
            <v>1.0000000000000002</v>
          </cell>
          <cell r="O347">
            <v>8120.9441509433973</v>
          </cell>
          <cell r="P347">
            <v>215205.02</v>
          </cell>
        </row>
        <row r="348">
          <cell r="A348" t="str">
            <v>33206</v>
          </cell>
          <cell r="B348" t="str">
            <v xml:space="preserve">             </v>
          </cell>
          <cell r="C348" t="str">
            <v>Columbia (Stevens)</v>
          </cell>
          <cell r="D348">
            <v>158.00999999999996</v>
          </cell>
          <cell r="E348">
            <v>768.55</v>
          </cell>
          <cell r="F348">
            <v>1.3282727102271329E-3</v>
          </cell>
          <cell r="G348">
            <v>4.8639326624897166</v>
          </cell>
          <cell r="H348">
            <v>0</v>
          </cell>
          <cell r="I348">
            <v>0</v>
          </cell>
          <cell r="J348">
            <v>0</v>
          </cell>
          <cell r="K348">
            <v>41461.06</v>
          </cell>
          <cell r="L348">
            <v>0</v>
          </cell>
          <cell r="M348">
            <v>536378.98</v>
          </cell>
          <cell r="N348">
            <v>0.99867172728977294</v>
          </cell>
          <cell r="O348">
            <v>3656.9839883551685</v>
          </cell>
          <cell r="P348">
            <v>578608.59</v>
          </cell>
        </row>
        <row r="349">
          <cell r="A349" t="str">
            <v>33207</v>
          </cell>
          <cell r="B349" t="str">
            <v xml:space="preserve">             </v>
          </cell>
          <cell r="C349" t="str">
            <v>Mary Walker</v>
          </cell>
          <cell r="D349">
            <v>935.4899999999999</v>
          </cell>
          <cell r="E349">
            <v>0</v>
          </cell>
          <cell r="F349">
            <v>0</v>
          </cell>
          <cell r="G349">
            <v>0</v>
          </cell>
          <cell r="H349">
            <v>65705.41</v>
          </cell>
          <cell r="I349">
            <v>8.7931762433935995E-2</v>
          </cell>
          <cell r="J349">
            <v>70.236357416968659</v>
          </cell>
          <cell r="K349">
            <v>33690.980000000003</v>
          </cell>
          <cell r="L349">
            <v>0</v>
          </cell>
          <cell r="M349">
            <v>647835.42000000004</v>
          </cell>
          <cell r="N349">
            <v>0.91206823756606392</v>
          </cell>
          <cell r="O349">
            <v>728.52344760499852</v>
          </cell>
          <cell r="P349">
            <v>747231.81</v>
          </cell>
        </row>
        <row r="350">
          <cell r="A350" t="str">
            <v>33211</v>
          </cell>
          <cell r="B350" t="str">
            <v xml:space="preserve">             </v>
          </cell>
          <cell r="C350" t="str">
            <v>Northport</v>
          </cell>
          <cell r="D350">
            <v>215.86999999999998</v>
          </cell>
          <cell r="E350">
            <v>3214.46</v>
          </cell>
          <cell r="F350">
            <v>8.3743576452988029E-3</v>
          </cell>
          <cell r="G350">
            <v>14.890721267429473</v>
          </cell>
          <cell r="H350">
            <v>3627.91</v>
          </cell>
          <cell r="I350">
            <v>9.4514835602110391E-3</v>
          </cell>
          <cell r="J350">
            <v>16.805994348450458</v>
          </cell>
          <cell r="K350">
            <v>13264.52</v>
          </cell>
          <cell r="L350">
            <v>165000</v>
          </cell>
          <cell r="M350">
            <v>198738.67</v>
          </cell>
          <cell r="N350">
            <v>0.98217415879449022</v>
          </cell>
          <cell r="O350">
            <v>1746.4362347709271</v>
          </cell>
          <cell r="P350">
            <v>383845.56</v>
          </cell>
        </row>
        <row r="351">
          <cell r="A351" t="str">
            <v>33212</v>
          </cell>
          <cell r="B351" t="str">
            <v xml:space="preserve">             </v>
          </cell>
          <cell r="C351" t="str">
            <v>Kettle Falls</v>
          </cell>
          <cell r="D351">
            <v>895.16000000000008</v>
          </cell>
          <cell r="E351">
            <v>4324</v>
          </cell>
          <cell r="F351">
            <v>5.3255824514027977E-3</v>
          </cell>
          <cell r="G351">
            <v>4.830421377183967</v>
          </cell>
          <cell r="H351">
            <v>15187.02</v>
          </cell>
          <cell r="I351">
            <v>1.8704839778238513E-2</v>
          </cell>
          <cell r="J351">
            <v>16.965704455069485</v>
          </cell>
          <cell r="K351">
            <v>53609.11</v>
          </cell>
          <cell r="L351">
            <v>0</v>
          </cell>
          <cell r="M351">
            <v>738809.84</v>
          </cell>
          <cell r="N351">
            <v>0.97596957777035864</v>
          </cell>
          <cell r="O351">
            <v>885.22604897448491</v>
          </cell>
          <cell r="P351">
            <v>811929.97</v>
          </cell>
        </row>
        <row r="352">
          <cell r="B352"/>
          <cell r="C352" t="str">
            <v>County Total</v>
          </cell>
          <cell r="D352">
            <v>6321.4199999999992</v>
          </cell>
          <cell r="E352">
            <v>432514.25</v>
          </cell>
          <cell r="F352">
            <v>4.6471157291497478E-2</v>
          </cell>
          <cell r="G352">
            <v>68.420426106792476</v>
          </cell>
          <cell r="H352">
            <v>321142.10000000003</v>
          </cell>
          <cell r="I352">
            <v>3.4504863231724303E-2</v>
          </cell>
          <cell r="J352">
            <v>50.802208997345545</v>
          </cell>
          <cell r="K352">
            <v>403964.13999999996</v>
          </cell>
          <cell r="L352">
            <v>826061.73</v>
          </cell>
          <cell r="M352">
            <v>7323472.4799999986</v>
          </cell>
          <cell r="N352">
            <v>0.91902397947677805</v>
          </cell>
          <cell r="O352">
            <v>1353.0976188894265</v>
          </cell>
          <cell r="P352">
            <v>9307154.6999999993</v>
          </cell>
        </row>
        <row r="353">
          <cell r="B353"/>
        </row>
        <row r="354">
          <cell r="B354" t="str">
            <v>Thurston Co.</v>
          </cell>
          <cell r="C354"/>
        </row>
        <row r="355">
          <cell r="A355" t="str">
            <v>34002</v>
          </cell>
          <cell r="B355" t="str">
            <v xml:space="preserve">             </v>
          </cell>
          <cell r="C355" t="str">
            <v>Yelm</v>
          </cell>
          <cell r="D355">
            <v>5660.2500000000009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8000</v>
          </cell>
          <cell r="L355">
            <v>0</v>
          </cell>
          <cell r="M355">
            <v>7482900.4199999999</v>
          </cell>
          <cell r="N355">
            <v>1</v>
          </cell>
          <cell r="O355">
            <v>1323.4221845324851</v>
          </cell>
          <cell r="P355">
            <v>7490900.4199999999</v>
          </cell>
        </row>
        <row r="356">
          <cell r="A356" t="str">
            <v>34003</v>
          </cell>
          <cell r="B356" t="str">
            <v xml:space="preserve">             </v>
          </cell>
          <cell r="C356" t="str">
            <v>North Thurston</v>
          </cell>
          <cell r="D356">
            <v>14918.66</v>
          </cell>
          <cell r="E356">
            <v>552735.48</v>
          </cell>
          <cell r="F356">
            <v>3.6624927365692783E-2</v>
          </cell>
          <cell r="G356">
            <v>37.049941482680076</v>
          </cell>
          <cell r="H356">
            <v>324173.78999999998</v>
          </cell>
          <cell r="I356">
            <v>2.148015088991817E-2</v>
          </cell>
          <cell r="J356">
            <v>21.729417387352481</v>
          </cell>
          <cell r="K356">
            <v>675.9</v>
          </cell>
          <cell r="L356">
            <v>0</v>
          </cell>
          <cell r="M356">
            <v>14214198.48</v>
          </cell>
          <cell r="N356">
            <v>0.94189492174438905</v>
          </cell>
          <cell r="O356">
            <v>952.82514515378739</v>
          </cell>
          <cell r="P356">
            <v>15091783.65</v>
          </cell>
        </row>
        <row r="357">
          <cell r="A357" t="str">
            <v>34033</v>
          </cell>
          <cell r="B357" t="str">
            <v xml:space="preserve">             </v>
          </cell>
          <cell r="C357" t="str">
            <v>Tumwater</v>
          </cell>
          <cell r="D357">
            <v>6838.1100000000006</v>
          </cell>
          <cell r="E357">
            <v>1359107.66</v>
          </cell>
          <cell r="F357">
            <v>0.16739307535982695</v>
          </cell>
          <cell r="G357">
            <v>198.75486940104793</v>
          </cell>
          <cell r="H357">
            <v>952684.9</v>
          </cell>
          <cell r="I357">
            <v>0.11733644063184016</v>
          </cell>
          <cell r="J357">
            <v>139.31991442079755</v>
          </cell>
          <cell r="K357">
            <v>0</v>
          </cell>
          <cell r="L357">
            <v>1650000</v>
          </cell>
          <cell r="M357">
            <v>4157466</v>
          </cell>
          <cell r="N357">
            <v>0.71527048400833293</v>
          </cell>
          <cell r="O357">
            <v>849.27940615169973</v>
          </cell>
          <cell r="P357">
            <v>8119258.5599999996</v>
          </cell>
        </row>
        <row r="358">
          <cell r="A358" t="str">
            <v>34111</v>
          </cell>
          <cell r="B358" t="str">
            <v xml:space="preserve">             </v>
          </cell>
          <cell r="C358" t="str">
            <v>Olympia</v>
          </cell>
          <cell r="D358">
            <v>9795.6</v>
          </cell>
          <cell r="E358">
            <v>208661</v>
          </cell>
          <cell r="F358">
            <v>3.4093337545924661E-2</v>
          </cell>
          <cell r="G358">
            <v>21.30150271550492</v>
          </cell>
          <cell r="H358">
            <v>719512</v>
          </cell>
          <cell r="I358">
            <v>0.11756181310519621</v>
          </cell>
          <cell r="J358">
            <v>73.452570541875943</v>
          </cell>
          <cell r="K358">
            <v>534536.31999999995</v>
          </cell>
          <cell r="L358">
            <v>1417760.91</v>
          </cell>
          <cell r="M358">
            <v>3239816.46</v>
          </cell>
          <cell r="N358">
            <v>0.84834484934887899</v>
          </cell>
          <cell r="O358">
            <v>530.04549899955077</v>
          </cell>
          <cell r="P358">
            <v>6120286.6900000004</v>
          </cell>
        </row>
        <row r="359">
          <cell r="A359" t="str">
            <v>34307</v>
          </cell>
          <cell r="B359" t="str">
            <v xml:space="preserve">             </v>
          </cell>
          <cell r="C359" t="str">
            <v>Rainier</v>
          </cell>
          <cell r="D359">
            <v>804.01999999999987</v>
          </cell>
          <cell r="E359">
            <v>0</v>
          </cell>
          <cell r="F359">
            <v>0</v>
          </cell>
          <cell r="G359">
            <v>0</v>
          </cell>
          <cell r="H359">
            <v>6859.17</v>
          </cell>
          <cell r="I359">
            <v>6.952173253877608E-3</v>
          </cell>
          <cell r="J359">
            <v>8.5310937538867204</v>
          </cell>
          <cell r="K359">
            <v>0</v>
          </cell>
          <cell r="L359">
            <v>311964.19</v>
          </cell>
          <cell r="M359">
            <v>667799.06000000006</v>
          </cell>
          <cell r="N359">
            <v>0.99304782674612235</v>
          </cell>
          <cell r="O359">
            <v>1218.5806945100869</v>
          </cell>
          <cell r="P359">
            <v>986622.42</v>
          </cell>
        </row>
        <row r="360">
          <cell r="A360" t="str">
            <v>34324</v>
          </cell>
          <cell r="B360" t="str">
            <v xml:space="preserve">             </v>
          </cell>
          <cell r="C360" t="str">
            <v>Griffin</v>
          </cell>
          <cell r="D360">
            <v>630.15</v>
          </cell>
          <cell r="E360">
            <v>0</v>
          </cell>
          <cell r="F360">
            <v>0</v>
          </cell>
          <cell r="G360">
            <v>0</v>
          </cell>
          <cell r="H360">
            <v>32909.620000000003</v>
          </cell>
          <cell r="I360">
            <v>1.351018333308791E-2</v>
          </cell>
          <cell r="J360">
            <v>52.225057525985882</v>
          </cell>
          <cell r="K360">
            <v>0</v>
          </cell>
          <cell r="L360">
            <v>509648.99</v>
          </cell>
          <cell r="M360">
            <v>1893353.56</v>
          </cell>
          <cell r="N360">
            <v>0.98648981666691204</v>
          </cell>
          <cell r="O360">
            <v>3813.3818138538441</v>
          </cell>
          <cell r="P360">
            <v>2435912.17</v>
          </cell>
        </row>
        <row r="361">
          <cell r="A361" t="str">
            <v>34401</v>
          </cell>
          <cell r="B361" t="str">
            <v xml:space="preserve">             </v>
          </cell>
          <cell r="C361" t="str">
            <v>Rochester</v>
          </cell>
          <cell r="D361">
            <v>2196.4900000000002</v>
          </cell>
          <cell r="E361">
            <v>0</v>
          </cell>
          <cell r="F361">
            <v>0</v>
          </cell>
          <cell r="G361">
            <v>0</v>
          </cell>
          <cell r="H361">
            <v>59653.919999999998</v>
          </cell>
          <cell r="I361">
            <v>1.1854671414116464E-2</v>
          </cell>
          <cell r="J361">
            <v>27.158748730929798</v>
          </cell>
          <cell r="K361">
            <v>0</v>
          </cell>
          <cell r="L361">
            <v>2088575.04</v>
          </cell>
          <cell r="M361">
            <v>2883873.4000000004</v>
          </cell>
          <cell r="N361">
            <v>0.98814532858588355</v>
          </cell>
          <cell r="O361">
            <v>2263.8156513346294</v>
          </cell>
          <cell r="P361">
            <v>5032102.3600000003</v>
          </cell>
        </row>
        <row r="362">
          <cell r="A362" t="str">
            <v>34402</v>
          </cell>
          <cell r="B362" t="str">
            <v xml:space="preserve">             </v>
          </cell>
          <cell r="C362" t="str">
            <v>Tenino</v>
          </cell>
          <cell r="D362">
            <v>1197.94</v>
          </cell>
          <cell r="E362">
            <v>0</v>
          </cell>
          <cell r="F362">
            <v>0</v>
          </cell>
          <cell r="G362">
            <v>0</v>
          </cell>
          <cell r="H362">
            <v>24118.18</v>
          </cell>
          <cell r="I362">
            <v>2.3851726165555774E-2</v>
          </cell>
          <cell r="J362">
            <v>20.133045060687515</v>
          </cell>
          <cell r="K362">
            <v>0</v>
          </cell>
          <cell r="L362">
            <v>4400</v>
          </cell>
          <cell r="M362">
            <v>982653.07999999984</v>
          </cell>
          <cell r="N362">
            <v>0.97614827383444402</v>
          </cell>
          <cell r="O362">
            <v>823.95869576105633</v>
          </cell>
          <cell r="P362">
            <v>1011171.26</v>
          </cell>
        </row>
        <row r="363">
          <cell r="B363"/>
          <cell r="C363" t="str">
            <v>County Total</v>
          </cell>
          <cell r="D363">
            <v>42041.22</v>
          </cell>
          <cell r="E363">
            <v>2120504.1399999997</v>
          </cell>
          <cell r="F363">
            <v>4.5811061629598526E-2</v>
          </cell>
          <cell r="G363">
            <v>50.438691836250221</v>
          </cell>
          <cell r="H363">
            <v>2119911.58</v>
          </cell>
          <cell r="I363">
            <v>4.5798260049933037E-2</v>
          </cell>
          <cell r="J363">
            <v>50.424597097800685</v>
          </cell>
          <cell r="K363">
            <v>543212.22</v>
          </cell>
          <cell r="L363">
            <v>5982349.1299999999</v>
          </cell>
          <cell r="M363">
            <v>35522060.459999993</v>
          </cell>
          <cell r="N363">
            <v>0.90839067832046827</v>
          </cell>
          <cell r="O363">
            <v>1000.1522746009748</v>
          </cell>
          <cell r="P363">
            <v>46288037.530000001</v>
          </cell>
        </row>
        <row r="364">
          <cell r="B364"/>
        </row>
        <row r="365">
          <cell r="B365" t="str">
            <v>Wahkiakum Co.</v>
          </cell>
          <cell r="C365"/>
        </row>
        <row r="366">
          <cell r="A366" t="str">
            <v>35200</v>
          </cell>
          <cell r="B366" t="str">
            <v xml:space="preserve">             </v>
          </cell>
          <cell r="C366" t="str">
            <v>Wahkiakum</v>
          </cell>
          <cell r="D366">
            <v>454.50999999999993</v>
          </cell>
          <cell r="E366">
            <v>0</v>
          </cell>
          <cell r="F366">
            <v>0</v>
          </cell>
          <cell r="G366">
            <v>0</v>
          </cell>
          <cell r="H366">
            <v>9705.42</v>
          </cell>
          <cell r="I366">
            <v>8.6323566876669484E-3</v>
          </cell>
          <cell r="J366">
            <v>21.353589579987243</v>
          </cell>
          <cell r="K366">
            <v>0</v>
          </cell>
          <cell r="L366">
            <v>20189.12</v>
          </cell>
          <cell r="M366">
            <v>1094412.57</v>
          </cell>
          <cell r="N366">
            <v>0.99136764331233307</v>
          </cell>
          <cell r="O366">
            <v>2452.3149985698892</v>
          </cell>
          <cell r="P366">
            <v>1124307.1100000001</v>
          </cell>
        </row>
        <row r="367">
          <cell r="B367"/>
          <cell r="C367" t="str">
            <v>County Total</v>
          </cell>
          <cell r="D367">
            <v>454.50999999999993</v>
          </cell>
          <cell r="E367">
            <v>0</v>
          </cell>
          <cell r="F367">
            <v>0</v>
          </cell>
          <cell r="G367">
            <v>0</v>
          </cell>
          <cell r="H367">
            <v>9705.42</v>
          </cell>
          <cell r="I367">
            <v>8.6323566876669484E-3</v>
          </cell>
          <cell r="J367">
            <v>21.353589579987243</v>
          </cell>
          <cell r="K367">
            <v>0</v>
          </cell>
          <cell r="L367">
            <v>20189.12</v>
          </cell>
          <cell r="M367">
            <v>1094412.57</v>
          </cell>
          <cell r="N367">
            <v>0.99136764331233307</v>
          </cell>
          <cell r="O367">
            <v>2452.3149985698892</v>
          </cell>
          <cell r="P367">
            <v>1124307.1100000001</v>
          </cell>
        </row>
        <row r="368">
          <cell r="B368"/>
        </row>
        <row r="369">
          <cell r="B369" t="str">
            <v>Walla Walla Co.</v>
          </cell>
          <cell r="C369"/>
        </row>
        <row r="370">
          <cell r="A370" t="str">
            <v>36101</v>
          </cell>
          <cell r="B370" t="str">
            <v xml:space="preserve">             </v>
          </cell>
          <cell r="C370" t="str">
            <v>Dixie</v>
          </cell>
          <cell r="D370">
            <v>28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224649.29</v>
          </cell>
          <cell r="N370">
            <v>1</v>
          </cell>
          <cell r="O370">
            <v>8023.1889285714287</v>
          </cell>
          <cell r="P370">
            <v>224649.29</v>
          </cell>
        </row>
        <row r="371">
          <cell r="A371" t="str">
            <v>36140</v>
          </cell>
          <cell r="B371" t="str">
            <v xml:space="preserve">             </v>
          </cell>
          <cell r="C371" t="str">
            <v>Walla Walla</v>
          </cell>
          <cell r="D371">
            <v>5956.94</v>
          </cell>
          <cell r="E371">
            <v>81946.27</v>
          </cell>
          <cell r="F371">
            <v>1.03470650190827E-2</v>
          </cell>
          <cell r="G371">
            <v>13.756437029750176</v>
          </cell>
          <cell r="H371">
            <v>240851.49</v>
          </cell>
          <cell r="I371">
            <v>3.0411463840549994E-2</v>
          </cell>
          <cell r="J371">
            <v>40.432082579310858</v>
          </cell>
          <cell r="K371">
            <v>0</v>
          </cell>
          <cell r="L371">
            <v>1491155.45</v>
          </cell>
          <cell r="M371">
            <v>6105806.6299999999</v>
          </cell>
          <cell r="N371">
            <v>0.95924147114036729</v>
          </cell>
          <cell r="O371">
            <v>1275.3128418281869</v>
          </cell>
          <cell r="P371">
            <v>7919759.8399999999</v>
          </cell>
        </row>
        <row r="372">
          <cell r="A372" t="str">
            <v>36250</v>
          </cell>
          <cell r="B372" t="str">
            <v xml:space="preserve">             </v>
          </cell>
          <cell r="C372" t="str">
            <v>College Place</v>
          </cell>
          <cell r="D372">
            <v>1219.03</v>
          </cell>
          <cell r="E372">
            <v>0</v>
          </cell>
          <cell r="F372">
            <v>0</v>
          </cell>
          <cell r="G372">
            <v>0</v>
          </cell>
          <cell r="H372">
            <v>16246.03</v>
          </cell>
          <cell r="I372">
            <v>5.4312200568441696E-3</v>
          </cell>
          <cell r="J372">
            <v>13.327014101375685</v>
          </cell>
          <cell r="K372">
            <v>100000</v>
          </cell>
          <cell r="L372">
            <v>0</v>
          </cell>
          <cell r="M372">
            <v>2874984.27</v>
          </cell>
          <cell r="N372">
            <v>0.99456877994315585</v>
          </cell>
          <cell r="O372">
            <v>2440.452056142999</v>
          </cell>
          <cell r="P372">
            <v>2991230.3</v>
          </cell>
        </row>
        <row r="373">
          <cell r="A373" t="str">
            <v>36300</v>
          </cell>
          <cell r="B373" t="str">
            <v xml:space="preserve">             </v>
          </cell>
          <cell r="C373" t="str">
            <v>Touchet</v>
          </cell>
          <cell r="D373">
            <v>227.75</v>
          </cell>
          <cell r="E373">
            <v>0</v>
          </cell>
          <cell r="F373">
            <v>0</v>
          </cell>
          <cell r="G373">
            <v>0</v>
          </cell>
          <cell r="H373">
            <v>36.46</v>
          </cell>
          <cell r="I373">
            <v>9.6301311219213701E-5</v>
          </cell>
          <cell r="J373">
            <v>0.16008781558726676</v>
          </cell>
          <cell r="K373">
            <v>0</v>
          </cell>
          <cell r="L373">
            <v>0</v>
          </cell>
          <cell r="M373">
            <v>378566.9</v>
          </cell>
          <cell r="N373">
            <v>0.99990369868878093</v>
          </cell>
          <cell r="O373">
            <v>1662.2037321624589</v>
          </cell>
          <cell r="P373">
            <v>378603.36</v>
          </cell>
        </row>
        <row r="374">
          <cell r="A374" t="str">
            <v>36400</v>
          </cell>
          <cell r="B374" t="str">
            <v xml:space="preserve">             </v>
          </cell>
          <cell r="C374" t="str">
            <v>Columbia (Walla)</v>
          </cell>
          <cell r="D374">
            <v>812.46</v>
          </cell>
          <cell r="E374">
            <v>0</v>
          </cell>
          <cell r="F374">
            <v>0</v>
          </cell>
          <cell r="G374">
            <v>0</v>
          </cell>
          <cell r="H374">
            <v>118627.75</v>
          </cell>
          <cell r="I374">
            <v>0.13353740114380785</v>
          </cell>
          <cell r="J374">
            <v>146.01057282820076</v>
          </cell>
          <cell r="K374">
            <v>0</v>
          </cell>
          <cell r="L374">
            <v>0</v>
          </cell>
          <cell r="M374">
            <v>769720.75</v>
          </cell>
          <cell r="N374">
            <v>0.86646259885619215</v>
          </cell>
          <cell r="O374">
            <v>947.39525638185262</v>
          </cell>
          <cell r="P374">
            <v>888348.5</v>
          </cell>
        </row>
        <row r="375">
          <cell r="A375" t="str">
            <v>36401</v>
          </cell>
          <cell r="B375" t="str">
            <v xml:space="preserve">             </v>
          </cell>
          <cell r="C375" t="str">
            <v>Waitsburg</v>
          </cell>
          <cell r="D375">
            <v>278.73</v>
          </cell>
          <cell r="E375">
            <v>0</v>
          </cell>
          <cell r="F375">
            <v>0</v>
          </cell>
          <cell r="G375">
            <v>0</v>
          </cell>
          <cell r="H375">
            <v>8666.0300000000007</v>
          </cell>
          <cell r="I375">
            <v>1.3808566919348546E-2</v>
          </cell>
          <cell r="J375">
            <v>31.091127614537367</v>
          </cell>
          <cell r="K375">
            <v>0</v>
          </cell>
          <cell r="L375">
            <v>0</v>
          </cell>
          <cell r="M375">
            <v>618917.56000000006</v>
          </cell>
          <cell r="N375">
            <v>0.9861914330806516</v>
          </cell>
          <cell r="O375">
            <v>2220.49137157823</v>
          </cell>
          <cell r="P375">
            <v>627583.59</v>
          </cell>
        </row>
        <row r="376">
          <cell r="A376" t="str">
            <v>36402</v>
          </cell>
          <cell r="B376" t="str">
            <v xml:space="preserve">             </v>
          </cell>
          <cell r="C376" t="str">
            <v>Prescott</v>
          </cell>
          <cell r="D376">
            <v>350.13000000000005</v>
          </cell>
          <cell r="E376">
            <v>0</v>
          </cell>
          <cell r="F376">
            <v>0</v>
          </cell>
          <cell r="G376">
            <v>0</v>
          </cell>
          <cell r="H376">
            <v>26914.49</v>
          </cell>
          <cell r="I376">
            <v>2.155341181198198E-2</v>
          </cell>
          <cell r="J376">
            <v>76.869991146145708</v>
          </cell>
          <cell r="K376">
            <v>0</v>
          </cell>
          <cell r="L376">
            <v>0</v>
          </cell>
          <cell r="M376">
            <v>1221820.06</v>
          </cell>
          <cell r="N376">
            <v>0.978446588188018</v>
          </cell>
          <cell r="O376">
            <v>3489.6183131979546</v>
          </cell>
          <cell r="P376">
            <v>1248734.55</v>
          </cell>
        </row>
        <row r="377">
          <cell r="B377"/>
          <cell r="C377" t="str">
            <v>County Total</v>
          </cell>
          <cell r="D377">
            <v>8873.0399999999991</v>
          </cell>
          <cell r="E377">
            <v>81946.27</v>
          </cell>
          <cell r="F377">
            <v>5.7389726016351663E-3</v>
          </cell>
          <cell r="G377">
            <v>9.2354221326625385</v>
          </cell>
          <cell r="H377">
            <v>411342.25</v>
          </cell>
          <cell r="I377">
            <v>2.8807679747290055E-2</v>
          </cell>
          <cell r="J377">
            <v>46.358660616879902</v>
          </cell>
          <cell r="K377">
            <v>100000</v>
          </cell>
          <cell r="L377">
            <v>1491155.45</v>
          </cell>
          <cell r="M377">
            <v>12194465.460000001</v>
          </cell>
          <cell r="N377">
            <v>0.96545334765107482</v>
          </cell>
          <cell r="O377">
            <v>1553.6525148089045</v>
          </cell>
          <cell r="P377">
            <v>14278909.43</v>
          </cell>
        </row>
        <row r="378">
          <cell r="B378"/>
        </row>
        <row r="379">
          <cell r="B379" t="str">
            <v>Whatcom Co.</v>
          </cell>
          <cell r="C379"/>
        </row>
        <row r="380">
          <cell r="A380" t="str">
            <v>37501</v>
          </cell>
          <cell r="B380" t="str">
            <v xml:space="preserve">             </v>
          </cell>
          <cell r="C380" t="str">
            <v>Bellingham</v>
          </cell>
          <cell r="D380">
            <v>11062.08</v>
          </cell>
          <cell r="E380">
            <v>744483</v>
          </cell>
          <cell r="F380">
            <v>9.3360010569622814E-2</v>
          </cell>
          <cell r="G380">
            <v>67.300453440944196</v>
          </cell>
          <cell r="H380">
            <v>195450</v>
          </cell>
          <cell r="I380">
            <v>2.4509913679469888E-2</v>
          </cell>
          <cell r="J380">
            <v>17.668467413000087</v>
          </cell>
          <cell r="K380">
            <v>0</v>
          </cell>
          <cell r="L380">
            <v>1019682</v>
          </cell>
          <cell r="M380">
            <v>6014709.29</v>
          </cell>
          <cell r="N380">
            <v>0.88213007575090729</v>
          </cell>
          <cell r="O380">
            <v>635.9013214513003</v>
          </cell>
          <cell r="P380">
            <v>7974324.29</v>
          </cell>
        </row>
        <row r="381">
          <cell r="A381" t="str">
            <v>37502</v>
          </cell>
          <cell r="B381" t="str">
            <v xml:space="preserve">             </v>
          </cell>
          <cell r="C381" t="str">
            <v>Ferndale</v>
          </cell>
          <cell r="D381">
            <v>4763.2099999999991</v>
          </cell>
          <cell r="E381">
            <v>104140.28</v>
          </cell>
          <cell r="F381">
            <v>1.4960423250525712E-2</v>
          </cell>
          <cell r="G381">
            <v>21.863466023962836</v>
          </cell>
          <cell r="H381">
            <v>129071.37</v>
          </cell>
          <cell r="I381">
            <v>1.8541935212054422E-2</v>
          </cell>
          <cell r="J381">
            <v>27.097560258733086</v>
          </cell>
          <cell r="K381">
            <v>0</v>
          </cell>
          <cell r="L381">
            <v>4727840.07</v>
          </cell>
          <cell r="M381">
            <v>2000000</v>
          </cell>
          <cell r="N381">
            <v>0.9664976415374199</v>
          </cell>
          <cell r="O381">
            <v>1412.4592596169393</v>
          </cell>
          <cell r="P381">
            <v>6961051.7199999997</v>
          </cell>
        </row>
        <row r="382">
          <cell r="A382" t="str">
            <v>37503</v>
          </cell>
          <cell r="B382" t="str">
            <v xml:space="preserve">             </v>
          </cell>
          <cell r="C382" t="str">
            <v>Blaine</v>
          </cell>
          <cell r="D382">
            <v>2120.9499999999998</v>
          </cell>
          <cell r="E382">
            <v>10253.85</v>
          </cell>
          <cell r="F382">
            <v>4.2221680505278121E-3</v>
          </cell>
          <cell r="G382">
            <v>4.8345552700440848</v>
          </cell>
          <cell r="H382">
            <v>4142.25</v>
          </cell>
          <cell r="I382">
            <v>1.7056301396352423E-3</v>
          </cell>
          <cell r="J382">
            <v>1.953016337018789</v>
          </cell>
          <cell r="K382">
            <v>0</v>
          </cell>
          <cell r="L382">
            <v>0</v>
          </cell>
          <cell r="M382">
            <v>2414178.48</v>
          </cell>
          <cell r="N382">
            <v>0.99407220180983691</v>
          </cell>
          <cell r="O382">
            <v>1138.25336759471</v>
          </cell>
          <cell r="P382">
            <v>2428574.58</v>
          </cell>
        </row>
        <row r="383">
          <cell r="A383" t="str">
            <v>37504</v>
          </cell>
          <cell r="B383" t="str">
            <v xml:space="preserve">             </v>
          </cell>
          <cell r="C383" t="str">
            <v>Lynden</v>
          </cell>
          <cell r="D383">
            <v>3063.5699999999997</v>
          </cell>
          <cell r="E383">
            <v>423189.72</v>
          </cell>
          <cell r="F383">
            <v>0.14605932027939245</v>
          </cell>
          <cell r="G383">
            <v>138.13613529313841</v>
          </cell>
          <cell r="H383">
            <v>178834.29</v>
          </cell>
          <cell r="I383">
            <v>6.1722706402338304E-2</v>
          </cell>
          <cell r="J383">
            <v>58.37447487734898</v>
          </cell>
          <cell r="K383">
            <v>0</v>
          </cell>
          <cell r="L383">
            <v>218915.59</v>
          </cell>
          <cell r="M383">
            <v>2076442.91</v>
          </cell>
          <cell r="N383">
            <v>0.79221797331826926</v>
          </cell>
          <cell r="O383">
            <v>749.24303998276525</v>
          </cell>
          <cell r="P383">
            <v>2897382.51</v>
          </cell>
        </row>
        <row r="384">
          <cell r="A384" t="str">
            <v>37505</v>
          </cell>
          <cell r="B384" t="str">
            <v xml:space="preserve">             </v>
          </cell>
          <cell r="C384" t="str">
            <v>Meridian</v>
          </cell>
          <cell r="D384">
            <v>1739.1299999999999</v>
          </cell>
          <cell r="E384">
            <v>0</v>
          </cell>
          <cell r="F384">
            <v>0</v>
          </cell>
          <cell r="G384">
            <v>0</v>
          </cell>
          <cell r="H384">
            <v>24256.39</v>
          </cell>
          <cell r="I384">
            <v>1.1272261626844676E-2</v>
          </cell>
          <cell r="J384">
            <v>13.947427736856936</v>
          </cell>
          <cell r="K384">
            <v>191648.48</v>
          </cell>
          <cell r="L384">
            <v>247619.43</v>
          </cell>
          <cell r="M384">
            <v>1688341.1199999999</v>
          </cell>
          <cell r="N384">
            <v>0.98872773837315531</v>
          </cell>
          <cell r="O384">
            <v>1223.3754980938745</v>
          </cell>
          <cell r="P384">
            <v>2151865.42</v>
          </cell>
        </row>
        <row r="385">
          <cell r="A385" t="str">
            <v>37506</v>
          </cell>
          <cell r="B385" t="str">
            <v xml:space="preserve">             </v>
          </cell>
          <cell r="C385" t="str">
            <v>Nooksack Valley</v>
          </cell>
          <cell r="D385">
            <v>1631.4</v>
          </cell>
          <cell r="E385">
            <v>74574.759999999995</v>
          </cell>
          <cell r="F385">
            <v>2.6454942911894132E-2</v>
          </cell>
          <cell r="G385">
            <v>45.712124555596418</v>
          </cell>
          <cell r="H385">
            <v>6174.81</v>
          </cell>
          <cell r="I385">
            <v>2.1904763225760703E-3</v>
          </cell>
          <cell r="J385">
            <v>3.7849760941522619</v>
          </cell>
          <cell r="K385">
            <v>0</v>
          </cell>
          <cell r="L385">
            <v>0</v>
          </cell>
          <cell r="M385">
            <v>2738185.26</v>
          </cell>
          <cell r="N385">
            <v>0.97135458076552972</v>
          </cell>
          <cell r="O385">
            <v>1678.4266642147845</v>
          </cell>
          <cell r="P385">
            <v>2818934.83</v>
          </cell>
        </row>
        <row r="386">
          <cell r="A386" t="str">
            <v>37507</v>
          </cell>
          <cell r="B386" t="str">
            <v xml:space="preserve">             </v>
          </cell>
          <cell r="C386" t="str">
            <v>Mount Baker</v>
          </cell>
          <cell r="D386">
            <v>1895.8999999999999</v>
          </cell>
          <cell r="E386">
            <v>212836.66</v>
          </cell>
          <cell r="F386">
            <v>0.14758203421395485</v>
          </cell>
          <cell r="G386">
            <v>112.26154333034444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1229321.67</v>
          </cell>
          <cell r="N386">
            <v>0.85241796578604501</v>
          </cell>
          <cell r="O386">
            <v>648.41060709953058</v>
          </cell>
          <cell r="P386">
            <v>1442158.33</v>
          </cell>
        </row>
        <row r="387">
          <cell r="A387" t="str">
            <v>37903</v>
          </cell>
          <cell r="B387" t="str">
            <v xml:space="preserve">             </v>
          </cell>
          <cell r="C387" t="str">
            <v>Lummi Tribal</v>
          </cell>
          <cell r="D387">
            <v>300.88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/>
          <cell r="C388" t="str">
            <v>County Total</v>
          </cell>
          <cell r="D388">
            <v>26577.120000000003</v>
          </cell>
          <cell r="E388">
            <v>1569478.27</v>
          </cell>
          <cell r="F388">
            <v>5.8838610930267821E-2</v>
          </cell>
          <cell r="G388">
            <v>59.053737575779465</v>
          </cell>
          <cell r="H388">
            <v>537929.1100000001</v>
          </cell>
          <cell r="I388">
            <v>2.0166575234810514E-2</v>
          </cell>
          <cell r="J388">
            <v>20.240308581215725</v>
          </cell>
          <cell r="K388">
            <v>191648.48</v>
          </cell>
          <cell r="L388">
            <v>6214057.0899999999</v>
          </cell>
          <cell r="M388">
            <v>18161178.729999997</v>
          </cell>
          <cell r="N388">
            <v>0.92099481383492154</v>
          </cell>
          <cell r="O388">
            <v>924.36216941489499</v>
          </cell>
          <cell r="P388">
            <v>26674291.68</v>
          </cell>
        </row>
        <row r="389">
          <cell r="B389"/>
        </row>
        <row r="390">
          <cell r="B390" t="str">
            <v>Whitman Co.</v>
          </cell>
          <cell r="C390"/>
        </row>
        <row r="391">
          <cell r="A391" t="str">
            <v>38126</v>
          </cell>
          <cell r="B391" t="str">
            <v xml:space="preserve">             </v>
          </cell>
          <cell r="C391" t="str">
            <v>Lacrosse Joint</v>
          </cell>
          <cell r="D391">
            <v>68.63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11900.73</v>
          </cell>
          <cell r="L391">
            <v>0</v>
          </cell>
          <cell r="M391">
            <v>682569.88</v>
          </cell>
          <cell r="N391">
            <v>1</v>
          </cell>
          <cell r="O391">
            <v>10119.053038030017</v>
          </cell>
          <cell r="P391">
            <v>694470.61</v>
          </cell>
        </row>
        <row r="392">
          <cell r="A392" t="str">
            <v>38264</v>
          </cell>
          <cell r="B392" t="str">
            <v xml:space="preserve">             </v>
          </cell>
          <cell r="C392" t="str">
            <v>Lamont</v>
          </cell>
          <cell r="D392">
            <v>31.1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6943.17</v>
          </cell>
          <cell r="L392">
            <v>0</v>
          </cell>
          <cell r="M392">
            <v>89327.09</v>
          </cell>
          <cell r="N392">
            <v>1</v>
          </cell>
          <cell r="O392">
            <v>3095.5067524115752</v>
          </cell>
          <cell r="P392">
            <v>96270.26</v>
          </cell>
        </row>
        <row r="393">
          <cell r="A393" t="str">
            <v>38265</v>
          </cell>
          <cell r="B393" t="str">
            <v xml:space="preserve">             </v>
          </cell>
          <cell r="C393" t="str">
            <v>Tekoa</v>
          </cell>
          <cell r="D393">
            <v>214.68000000000004</v>
          </cell>
          <cell r="E393">
            <v>3749.55</v>
          </cell>
          <cell r="F393">
            <v>8.924032375991044E-3</v>
          </cell>
          <cell r="G393">
            <v>17.465762996087197</v>
          </cell>
          <cell r="H393">
            <v>0</v>
          </cell>
          <cell r="I393">
            <v>0</v>
          </cell>
          <cell r="J393">
            <v>0</v>
          </cell>
          <cell r="K393">
            <v>31769.78</v>
          </cell>
          <cell r="L393">
            <v>21477.7</v>
          </cell>
          <cell r="M393">
            <v>363166.17</v>
          </cell>
          <cell r="N393">
            <v>0.99107596762400885</v>
          </cell>
          <cell r="O393">
            <v>1939.6946618222466</v>
          </cell>
          <cell r="P393">
            <v>420163.2</v>
          </cell>
        </row>
        <row r="394">
          <cell r="A394" t="str">
            <v>38267</v>
          </cell>
          <cell r="B394" t="str">
            <v xml:space="preserve">             </v>
          </cell>
          <cell r="C394" t="str">
            <v>Pullman</v>
          </cell>
          <cell r="D394">
            <v>2727.79</v>
          </cell>
          <cell r="E394">
            <v>8061.92</v>
          </cell>
          <cell r="F394">
            <v>2.45809615648643E-3</v>
          </cell>
          <cell r="G394">
            <v>2.9554767779044577</v>
          </cell>
          <cell r="H394">
            <v>115000</v>
          </cell>
          <cell r="I394">
            <v>3.5063738910326506E-2</v>
          </cell>
          <cell r="J394">
            <v>42.158670572148147</v>
          </cell>
          <cell r="K394">
            <v>0</v>
          </cell>
          <cell r="L394">
            <v>0</v>
          </cell>
          <cell r="M394">
            <v>3156679.59</v>
          </cell>
          <cell r="N394">
            <v>0.96247816493318705</v>
          </cell>
          <cell r="O394">
            <v>1157.2296951011624</v>
          </cell>
          <cell r="P394">
            <v>3279741.51</v>
          </cell>
        </row>
        <row r="395">
          <cell r="A395" t="str">
            <v>38300</v>
          </cell>
          <cell r="B395" t="str">
            <v xml:space="preserve">             </v>
          </cell>
          <cell r="C395" t="str">
            <v>Colfax</v>
          </cell>
          <cell r="D395">
            <v>596.71999999999991</v>
          </cell>
          <cell r="E395">
            <v>705.17</v>
          </cell>
          <cell r="F395">
            <v>7.1928992741237803E-4</v>
          </cell>
          <cell r="G395">
            <v>1.1817435313044644</v>
          </cell>
          <cell r="H395">
            <v>4138.3100000000004</v>
          </cell>
          <cell r="I395">
            <v>4.2211731915848929E-3</v>
          </cell>
          <cell r="J395">
            <v>6.9350951870223909</v>
          </cell>
          <cell r="K395">
            <v>168000</v>
          </cell>
          <cell r="L395">
            <v>5240.59</v>
          </cell>
          <cell r="M395">
            <v>802285.56</v>
          </cell>
          <cell r="N395">
            <v>0.99505953688100279</v>
          </cell>
          <cell r="O395">
            <v>1634.8138993162625</v>
          </cell>
          <cell r="P395">
            <v>980369.63</v>
          </cell>
        </row>
        <row r="396">
          <cell r="A396" t="str">
            <v>38301</v>
          </cell>
          <cell r="B396" t="str">
            <v xml:space="preserve">             </v>
          </cell>
          <cell r="C396" t="str">
            <v>Palouse</v>
          </cell>
          <cell r="D396">
            <v>180.95</v>
          </cell>
          <cell r="E396">
            <v>27.78</v>
          </cell>
          <cell r="F396">
            <v>5.1367540577444758E-5</v>
          </cell>
          <cell r="G396">
            <v>0.15352307267200885</v>
          </cell>
          <cell r="H396">
            <v>0</v>
          </cell>
          <cell r="I396">
            <v>0</v>
          </cell>
          <cell r="J396">
            <v>0</v>
          </cell>
          <cell r="K396">
            <v>38784.449999999997</v>
          </cell>
          <cell r="L396">
            <v>0</v>
          </cell>
          <cell r="M396">
            <v>501996.22</v>
          </cell>
          <cell r="N396">
            <v>0.99994863245942245</v>
          </cell>
          <cell r="O396">
            <v>2988.5640784747166</v>
          </cell>
          <cell r="P396">
            <v>540808.44999999995</v>
          </cell>
        </row>
        <row r="397">
          <cell r="A397" t="str">
            <v>38302</v>
          </cell>
          <cell r="B397" t="str">
            <v xml:space="preserve">             </v>
          </cell>
          <cell r="C397" t="str">
            <v>Garfield</v>
          </cell>
          <cell r="D397">
            <v>108.96</v>
          </cell>
          <cell r="E397">
            <v>1013.55</v>
          </cell>
          <cell r="F397">
            <v>1.2395283973259206E-3</v>
          </cell>
          <cell r="G397">
            <v>9.3020374449339212</v>
          </cell>
          <cell r="H397">
            <v>0</v>
          </cell>
          <cell r="I397">
            <v>0</v>
          </cell>
          <cell r="J397">
            <v>0</v>
          </cell>
          <cell r="K397">
            <v>42528.68</v>
          </cell>
          <cell r="L397">
            <v>0</v>
          </cell>
          <cell r="M397">
            <v>774147.79</v>
          </cell>
          <cell r="N397">
            <v>0.99876047160267412</v>
          </cell>
          <cell r="O397">
            <v>7495.1952092511028</v>
          </cell>
          <cell r="P397">
            <v>817690.02</v>
          </cell>
        </row>
        <row r="398">
          <cell r="A398" t="str">
            <v>38304</v>
          </cell>
          <cell r="B398" t="str">
            <v xml:space="preserve">             </v>
          </cell>
          <cell r="C398" t="str">
            <v>Steptoe</v>
          </cell>
          <cell r="D398">
            <v>40.209999999999994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184708.35</v>
          </cell>
          <cell r="N398">
            <v>1</v>
          </cell>
          <cell r="O398">
            <v>4593.5923899527488</v>
          </cell>
          <cell r="P398">
            <v>184708.35</v>
          </cell>
        </row>
        <row r="399">
          <cell r="A399" t="str">
            <v>38306</v>
          </cell>
          <cell r="B399" t="str">
            <v xml:space="preserve">             </v>
          </cell>
          <cell r="C399" t="str">
            <v>Colton</v>
          </cell>
          <cell r="D399">
            <v>141.04</v>
          </cell>
          <cell r="E399">
            <v>32.94</v>
          </cell>
          <cell r="F399">
            <v>4.1106152333111073E-5</v>
          </cell>
          <cell r="G399">
            <v>0.23355076574021555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801306.96000000008</v>
          </cell>
          <cell r="N399">
            <v>0.99995889384766701</v>
          </cell>
          <cell r="O399">
            <v>5681.4163357912657</v>
          </cell>
          <cell r="P399">
            <v>801339.9</v>
          </cell>
        </row>
        <row r="400">
          <cell r="A400" t="str">
            <v>38308</v>
          </cell>
          <cell r="B400" t="str">
            <v xml:space="preserve">             </v>
          </cell>
          <cell r="C400" t="str">
            <v>Endicott</v>
          </cell>
          <cell r="D400">
            <v>84.75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14360.78</v>
          </cell>
          <cell r="L400">
            <v>0</v>
          </cell>
          <cell r="M400">
            <v>647506.48</v>
          </cell>
          <cell r="N400">
            <v>1</v>
          </cell>
          <cell r="O400">
            <v>7809.6431858407077</v>
          </cell>
          <cell r="P400">
            <v>661867.26</v>
          </cell>
        </row>
        <row r="401">
          <cell r="A401" t="str">
            <v>38320</v>
          </cell>
          <cell r="B401" t="str">
            <v xml:space="preserve">             </v>
          </cell>
          <cell r="C401" t="str">
            <v>Rosalia</v>
          </cell>
          <cell r="D401">
            <v>174.98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159777.45000000001</v>
          </cell>
          <cell r="L401">
            <v>0</v>
          </cell>
          <cell r="M401">
            <v>348839.13</v>
          </cell>
          <cell r="N401">
            <v>1</v>
          </cell>
          <cell r="O401">
            <v>2906.7126528746144</v>
          </cell>
          <cell r="P401">
            <v>508616.58</v>
          </cell>
        </row>
        <row r="402">
          <cell r="A402" t="str">
            <v>38322</v>
          </cell>
          <cell r="B402" t="str">
            <v xml:space="preserve">             </v>
          </cell>
          <cell r="C402" t="str">
            <v>St John</v>
          </cell>
          <cell r="D402">
            <v>175.25999999999996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19139.14</v>
          </cell>
          <cell r="L402">
            <v>0</v>
          </cell>
          <cell r="M402">
            <v>675569.39</v>
          </cell>
          <cell r="N402">
            <v>1</v>
          </cell>
          <cell r="O402">
            <v>3963.8738445737772</v>
          </cell>
          <cell r="P402">
            <v>694708.53</v>
          </cell>
        </row>
        <row r="403">
          <cell r="A403" t="str">
            <v>38324</v>
          </cell>
          <cell r="B403" t="str">
            <v xml:space="preserve">             </v>
          </cell>
          <cell r="C403" t="str">
            <v>Oakesdale</v>
          </cell>
          <cell r="D403">
            <v>99.379999999999981</v>
          </cell>
          <cell r="E403">
            <v>0</v>
          </cell>
          <cell r="F403">
            <v>0</v>
          </cell>
          <cell r="G403">
            <v>0</v>
          </cell>
          <cell r="H403">
            <v>1051.2</v>
          </cell>
          <cell r="I403">
            <v>3.9662431655691456E-3</v>
          </cell>
          <cell r="J403">
            <v>10.577581002213728</v>
          </cell>
          <cell r="K403">
            <v>27188.84</v>
          </cell>
          <cell r="L403">
            <v>0</v>
          </cell>
          <cell r="M403">
            <v>236796.66</v>
          </cell>
          <cell r="N403">
            <v>0.99603375683443085</v>
          </cell>
          <cell r="O403">
            <v>2656.3242101026367</v>
          </cell>
          <cell r="P403">
            <v>265036.7</v>
          </cell>
        </row>
        <row r="404">
          <cell r="B404"/>
          <cell r="C404" t="str">
            <v>County Total</v>
          </cell>
          <cell r="D404">
            <v>4644.45</v>
          </cell>
          <cell r="E404">
            <v>13590.910000000002</v>
          </cell>
          <cell r="F404">
            <v>1.3664986525455847E-3</v>
          </cell>
          <cell r="G404">
            <v>2.9262689877165222</v>
          </cell>
          <cell r="H404">
            <v>120189.51</v>
          </cell>
          <cell r="I404">
            <v>1.2084459647302061E-2</v>
          </cell>
          <cell r="J404">
            <v>25.878093208022477</v>
          </cell>
          <cell r="K404">
            <v>520393.02000000008</v>
          </cell>
          <cell r="L404">
            <v>26718.29</v>
          </cell>
          <cell r="M404">
            <v>9264899.2699999977</v>
          </cell>
          <cell r="N404">
            <v>0.98654904170015234</v>
          </cell>
          <cell r="O404">
            <v>2112.6313298668301</v>
          </cell>
          <cell r="P404">
            <v>9945790.9999999981</v>
          </cell>
        </row>
        <row r="405">
          <cell r="B405"/>
        </row>
        <row r="406">
          <cell r="B406" t="str">
            <v>Yakima Co.</v>
          </cell>
          <cell r="C406"/>
        </row>
        <row r="407">
          <cell r="A407" t="str">
            <v>39002</v>
          </cell>
          <cell r="C407" t="str">
            <v>Union Gap</v>
          </cell>
          <cell r="D407">
            <v>663.76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1711773.31</v>
          </cell>
          <cell r="L407">
            <v>0</v>
          </cell>
          <cell r="M407">
            <v>2452037.23</v>
          </cell>
          <cell r="N407">
            <v>1</v>
          </cell>
          <cell r="O407">
            <v>6273.0663794142465</v>
          </cell>
          <cell r="P407">
            <v>4163810.54</v>
          </cell>
        </row>
        <row r="408">
          <cell r="A408" t="str">
            <v>39003</v>
          </cell>
          <cell r="C408" t="str">
            <v>Naches Valley</v>
          </cell>
          <cell r="D408">
            <v>1317.1100000000001</v>
          </cell>
          <cell r="E408">
            <v>133899.46</v>
          </cell>
          <cell r="F408">
            <v>8.51036975894328E-2</v>
          </cell>
          <cell r="G408">
            <v>101.66156205632026</v>
          </cell>
          <cell r="H408">
            <v>34621.230000000003</v>
          </cell>
          <cell r="I408">
            <v>2.2004530026440726E-2</v>
          </cell>
          <cell r="J408">
            <v>26.285754416867231</v>
          </cell>
          <cell r="K408">
            <v>68855.210000000006</v>
          </cell>
          <cell r="L408">
            <v>100000</v>
          </cell>
          <cell r="M408">
            <v>1235992.3999999999</v>
          </cell>
          <cell r="N408">
            <v>0.89289177238412631</v>
          </cell>
          <cell r="O408">
            <v>1066.613730060511</v>
          </cell>
          <cell r="P408">
            <v>1573368.3</v>
          </cell>
        </row>
        <row r="409">
          <cell r="A409" t="str">
            <v>39007</v>
          </cell>
          <cell r="C409" t="str">
            <v>Yakima</v>
          </cell>
          <cell r="D409">
            <v>16493.869999999995</v>
          </cell>
          <cell r="E409">
            <v>0</v>
          </cell>
          <cell r="F409">
            <v>0</v>
          </cell>
          <cell r="G409">
            <v>0</v>
          </cell>
          <cell r="H409">
            <v>2627062.27</v>
          </cell>
          <cell r="I409">
            <v>0.10684079097984081</v>
          </cell>
          <cell r="J409">
            <v>159.27506825262967</v>
          </cell>
          <cell r="K409">
            <v>295375.77</v>
          </cell>
          <cell r="L409">
            <v>5872911.8499999996</v>
          </cell>
          <cell r="M409">
            <v>15793220.129999999</v>
          </cell>
          <cell r="N409">
            <v>0.89315920902015922</v>
          </cell>
          <cell r="O409">
            <v>1331.4951403157661</v>
          </cell>
          <cell r="P409">
            <v>24588570.02</v>
          </cell>
        </row>
        <row r="410">
          <cell r="A410" t="str">
            <v>39090</v>
          </cell>
          <cell r="C410" t="str">
            <v>East Valley (Yakima)</v>
          </cell>
          <cell r="D410">
            <v>3123.98</v>
          </cell>
          <cell r="E410">
            <v>0</v>
          </cell>
          <cell r="F410">
            <v>0</v>
          </cell>
          <cell r="G410">
            <v>0</v>
          </cell>
          <cell r="H410">
            <v>206516.47999999998</v>
          </cell>
          <cell r="I410">
            <v>4.8616323298222242E-2</v>
          </cell>
          <cell r="J410">
            <v>66.106850876125961</v>
          </cell>
          <cell r="K410">
            <v>127949.12</v>
          </cell>
          <cell r="L410">
            <v>800000</v>
          </cell>
          <cell r="M410">
            <v>3113417.95</v>
          </cell>
          <cell r="N410">
            <v>0.95138367670177793</v>
          </cell>
          <cell r="O410">
            <v>1293.6597129303004</v>
          </cell>
          <cell r="P410">
            <v>4247883.55</v>
          </cell>
        </row>
        <row r="411">
          <cell r="A411" t="str">
            <v>39119</v>
          </cell>
          <cell r="C411" t="str">
            <v>Selah</v>
          </cell>
          <cell r="D411">
            <v>3599.8300000000004</v>
          </cell>
          <cell r="E411">
            <v>58104.959999999999</v>
          </cell>
          <cell r="F411">
            <v>1.0394455427468413E-2</v>
          </cell>
          <cell r="G411">
            <v>16.141028881919421</v>
          </cell>
          <cell r="H411">
            <v>300632.57</v>
          </cell>
          <cell r="I411">
            <v>5.3780466399258826E-2</v>
          </cell>
          <cell r="J411">
            <v>83.512990891236527</v>
          </cell>
          <cell r="K411">
            <v>0</v>
          </cell>
          <cell r="L411">
            <v>860186.29</v>
          </cell>
          <cell r="M411">
            <v>4371071.7699999996</v>
          </cell>
          <cell r="N411">
            <v>0.93582507817327276</v>
          </cell>
          <cell r="O411">
            <v>1453.1958620268176</v>
          </cell>
          <cell r="P411">
            <v>5589995.5899999999</v>
          </cell>
        </row>
        <row r="412">
          <cell r="A412" t="str">
            <v>39120</v>
          </cell>
          <cell r="C412" t="str">
            <v>Mabton</v>
          </cell>
          <cell r="D412">
            <v>948.33000000000015</v>
          </cell>
          <cell r="E412">
            <v>0</v>
          </cell>
          <cell r="F412">
            <v>0</v>
          </cell>
          <cell r="G412">
            <v>0</v>
          </cell>
          <cell r="H412">
            <v>186876.93</v>
          </cell>
          <cell r="I412">
            <v>8.800983654178994E-2</v>
          </cell>
          <cell r="J412">
            <v>197.05896681534904</v>
          </cell>
          <cell r="K412">
            <v>22723.200000000001</v>
          </cell>
          <cell r="L412">
            <v>39736</v>
          </cell>
          <cell r="M412">
            <v>1874028</v>
          </cell>
          <cell r="N412">
            <v>0.91199016345821005</v>
          </cell>
          <cell r="O412">
            <v>2041.9971950692266</v>
          </cell>
          <cell r="P412">
            <v>2123364.13</v>
          </cell>
        </row>
        <row r="413">
          <cell r="A413" t="str">
            <v>39200</v>
          </cell>
          <cell r="C413" t="str">
            <v>Grandview</v>
          </cell>
          <cell r="D413">
            <v>3694.87</v>
          </cell>
          <cell r="E413">
            <v>6000</v>
          </cell>
          <cell r="F413">
            <v>8.0402100122151695E-4</v>
          </cell>
          <cell r="G413">
            <v>1.6238730997301665</v>
          </cell>
          <cell r="H413">
            <v>15116.71</v>
          </cell>
          <cell r="I413">
            <v>2.0256920515625528E-3</v>
          </cell>
          <cell r="J413">
            <v>4.0912697875703339</v>
          </cell>
          <cell r="K413">
            <v>160920.24</v>
          </cell>
          <cell r="L413">
            <v>835452.14</v>
          </cell>
          <cell r="M413">
            <v>6445002.5499999998</v>
          </cell>
          <cell r="N413">
            <v>0.99717028694721599</v>
          </cell>
          <cell r="O413">
            <v>2013.974762305575</v>
          </cell>
          <cell r="P413">
            <v>7462491.6399999997</v>
          </cell>
        </row>
        <row r="414">
          <cell r="A414" t="str">
            <v>39201</v>
          </cell>
          <cell r="C414" t="str">
            <v>Sunnyside</v>
          </cell>
          <cell r="D414">
            <v>6760.82</v>
          </cell>
          <cell r="E414">
            <v>748513.02</v>
          </cell>
          <cell r="F414">
            <v>5.415088305304061E-2</v>
          </cell>
          <cell r="G414">
            <v>110.71334838081772</v>
          </cell>
          <cell r="H414">
            <v>3903689.24</v>
          </cell>
          <cell r="I414">
            <v>0.28241087845159057</v>
          </cell>
          <cell r="J414">
            <v>577.39878298786243</v>
          </cell>
          <cell r="K414">
            <v>0</v>
          </cell>
          <cell r="L414">
            <v>657252.68999999994</v>
          </cell>
          <cell r="M414">
            <v>8513274.7599999998</v>
          </cell>
          <cell r="N414">
            <v>0.66343823849536865</v>
          </cell>
          <cell r="O414">
            <v>1356.4223644469162</v>
          </cell>
          <cell r="P414">
            <v>13822729.710000001</v>
          </cell>
        </row>
        <row r="415">
          <cell r="A415" t="str">
            <v>39202</v>
          </cell>
          <cell r="C415" t="str">
            <v>Toppenish</v>
          </cell>
          <cell r="D415">
            <v>4140.7299999999996</v>
          </cell>
          <cell r="E415">
            <v>0</v>
          </cell>
          <cell r="F415">
            <v>0</v>
          </cell>
          <cell r="G415">
            <v>0</v>
          </cell>
          <cell r="H415">
            <v>591705.42000000004</v>
          </cell>
          <cell r="I415">
            <v>8.338468612821108E-2</v>
          </cell>
          <cell r="J415">
            <v>142.89881735829192</v>
          </cell>
          <cell r="K415">
            <v>0</v>
          </cell>
          <cell r="L415">
            <v>331024.84000000003</v>
          </cell>
          <cell r="M415">
            <v>6173361.9299999997</v>
          </cell>
          <cell r="N415">
            <v>0.91661531387178885</v>
          </cell>
          <cell r="O415">
            <v>1570.8309331929395</v>
          </cell>
          <cell r="P415">
            <v>7096092.1900000004</v>
          </cell>
        </row>
        <row r="416">
          <cell r="A416" t="str">
            <v>39203</v>
          </cell>
          <cell r="C416" t="str">
            <v>Highland</v>
          </cell>
          <cell r="D416">
            <v>1171.7600000000002</v>
          </cell>
          <cell r="E416">
            <v>2050.29</v>
          </cell>
          <cell r="F416">
            <v>1.0598479950455341E-3</v>
          </cell>
          <cell r="G416">
            <v>1.7497525090462207</v>
          </cell>
          <cell r="H416">
            <v>53285.88</v>
          </cell>
          <cell r="I416">
            <v>2.7544851256279316E-2</v>
          </cell>
          <cell r="J416">
            <v>45.475080221205694</v>
          </cell>
          <cell r="K416">
            <v>75657.440000000002</v>
          </cell>
          <cell r="L416">
            <v>170000</v>
          </cell>
          <cell r="M416">
            <v>1633519.65</v>
          </cell>
          <cell r="N416">
            <v>0.97139530074867508</v>
          </cell>
          <cell r="O416">
            <v>1603.7218287021228</v>
          </cell>
          <cell r="P416">
            <v>1934513.26</v>
          </cell>
        </row>
        <row r="417">
          <cell r="A417" t="str">
            <v>39204</v>
          </cell>
          <cell r="C417" t="str">
            <v>Granger</v>
          </cell>
          <cell r="D417">
            <v>1527.1800000000003</v>
          </cell>
          <cell r="E417">
            <v>19000</v>
          </cell>
          <cell r="F417">
            <v>8.9080826709830047E-3</v>
          </cell>
          <cell r="G417">
            <v>12.441231550963211</v>
          </cell>
          <cell r="H417">
            <v>362965.4</v>
          </cell>
          <cell r="I417">
            <v>0.17017504157402183</v>
          </cell>
          <cell r="J417">
            <v>237.67034665199907</v>
          </cell>
          <cell r="K417">
            <v>156425.84</v>
          </cell>
          <cell r="L417">
            <v>811547.73</v>
          </cell>
          <cell r="M417">
            <v>782955.47</v>
          </cell>
          <cell r="N417">
            <v>0.82091687575499517</v>
          </cell>
          <cell r="O417">
            <v>1146.5112429445119</v>
          </cell>
          <cell r="P417">
            <v>2132894.44</v>
          </cell>
        </row>
        <row r="418">
          <cell r="A418" t="str">
            <v>39205</v>
          </cell>
          <cell r="C418" t="str">
            <v>Zillah</v>
          </cell>
          <cell r="D418">
            <v>1324.36</v>
          </cell>
          <cell r="E418">
            <v>58244.07</v>
          </cell>
          <cell r="F418">
            <v>1.9000731822856786E-2</v>
          </cell>
          <cell r="G418">
            <v>43.979031381195448</v>
          </cell>
          <cell r="H418">
            <v>0</v>
          </cell>
          <cell r="I418">
            <v>0</v>
          </cell>
          <cell r="J418">
            <v>0</v>
          </cell>
          <cell r="K418">
            <v>30994.080000000002</v>
          </cell>
          <cell r="L418">
            <v>0</v>
          </cell>
          <cell r="M418">
            <v>2976121.15</v>
          </cell>
          <cell r="N418">
            <v>0.98099926817714322</v>
          </cell>
          <cell r="O418">
            <v>2270.6176794829203</v>
          </cell>
          <cell r="P418">
            <v>3065359.3</v>
          </cell>
        </row>
        <row r="419">
          <cell r="A419" t="str">
            <v>39207</v>
          </cell>
          <cell r="C419" t="str">
            <v>Wapato</v>
          </cell>
          <cell r="D419">
            <v>3421.0600000000004</v>
          </cell>
          <cell r="E419">
            <v>59535.44</v>
          </cell>
          <cell r="F419">
            <v>1.4100030525801681E-2</v>
          </cell>
          <cell r="G419">
            <v>17.402629594336258</v>
          </cell>
          <cell r="H419">
            <v>885247.09000000008</v>
          </cell>
          <cell r="I419">
            <v>0.20965681939827957</v>
          </cell>
          <cell r="J419">
            <v>258.76397666220413</v>
          </cell>
          <cell r="K419">
            <v>121916.52</v>
          </cell>
          <cell r="L419">
            <v>0</v>
          </cell>
          <cell r="M419">
            <v>3155663.44</v>
          </cell>
          <cell r="N419">
            <v>0.77624315007591871</v>
          </cell>
          <cell r="O419">
            <v>958.05977094818547</v>
          </cell>
          <cell r="P419">
            <v>4222362.49</v>
          </cell>
        </row>
        <row r="420">
          <cell r="A420" t="str">
            <v>39208</v>
          </cell>
          <cell r="C420" t="str">
            <v>West Valley (Yakima)</v>
          </cell>
          <cell r="D420">
            <v>4980.47</v>
          </cell>
          <cell r="E420">
            <v>136637.07</v>
          </cell>
          <cell r="F420">
            <v>1.8053829754920998E-2</v>
          </cell>
          <cell r="G420">
            <v>27.434573443871763</v>
          </cell>
          <cell r="H420">
            <v>185331.94</v>
          </cell>
          <cell r="I420">
            <v>2.4487873553708614E-2</v>
          </cell>
          <cell r="J420">
            <v>37.211737044897369</v>
          </cell>
          <cell r="K420">
            <v>133996.65</v>
          </cell>
          <cell r="L420">
            <v>1484100</v>
          </cell>
          <cell r="M420">
            <v>5628249.3100000005</v>
          </cell>
          <cell r="N420">
            <v>0.9574582966913705</v>
          </cell>
          <cell r="O420">
            <v>1454.9522354315959</v>
          </cell>
          <cell r="P420">
            <v>7568314.9699999997</v>
          </cell>
        </row>
        <row r="421">
          <cell r="A421" t="str">
            <v>39209</v>
          </cell>
          <cell r="C421" t="str">
            <v>Mount Adams</v>
          </cell>
          <cell r="D421">
            <v>932.42</v>
          </cell>
          <cell r="E421">
            <v>7823.72</v>
          </cell>
          <cell r="F421">
            <v>2.8304891127457557E-3</v>
          </cell>
          <cell r="G421">
            <v>8.3907681087921766</v>
          </cell>
          <cell r="H421">
            <v>17534.169999999998</v>
          </cell>
          <cell r="I421">
            <v>6.3435651181321974E-3</v>
          </cell>
          <cell r="J421">
            <v>18.805012762489007</v>
          </cell>
          <cell r="K421">
            <v>207904.49</v>
          </cell>
          <cell r="L421">
            <v>0</v>
          </cell>
          <cell r="M421">
            <v>2530825.27</v>
          </cell>
          <cell r="N421">
            <v>0.99082594576912197</v>
          </cell>
          <cell r="O421">
            <v>2937.2276012955535</v>
          </cell>
          <cell r="P421">
            <v>2764087.65</v>
          </cell>
        </row>
      </sheetData>
      <sheetData sheetId="2">
        <row r="6">
          <cell r="G6" t="str">
            <v>01109</v>
          </cell>
        </row>
      </sheetData>
      <sheetData sheetId="3">
        <row r="5">
          <cell r="B5" t="str">
            <v>State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0"/>
  <sheetViews>
    <sheetView tabSelected="1" topLeftCell="B1" zoomScaleNormal="100" workbookViewId="0">
      <selection activeCell="L21" sqref="L21"/>
    </sheetView>
  </sheetViews>
  <sheetFormatPr defaultRowHeight="12" x14ac:dyDescent="0.2"/>
  <cols>
    <col min="1" max="1" width="9.140625" style="1" hidden="1" customWidth="1"/>
    <col min="2" max="2" width="18.28515625" style="1" customWidth="1"/>
    <col min="3" max="3" width="11.28515625" style="1" bestFit="1" customWidth="1"/>
    <col min="4" max="4" width="13.5703125" style="17" customWidth="1"/>
    <col min="5" max="6" width="13.5703125" style="1" bestFit="1" customWidth="1"/>
    <col min="7" max="7" width="12.28515625" style="17" bestFit="1" customWidth="1"/>
    <col min="8" max="9" width="12.5703125" style="1" bestFit="1" customWidth="1"/>
    <col min="10" max="10" width="11" style="17" bestFit="1" customWidth="1"/>
    <col min="11" max="11" width="13.5703125" style="17" customWidth="1"/>
    <col min="12" max="12" width="12" style="17" bestFit="1" customWidth="1"/>
    <col min="13" max="14" width="12.5703125" style="1" bestFit="1" customWidth="1"/>
    <col min="15" max="15" width="13.5703125" style="17" bestFit="1" customWidth="1"/>
    <col min="16" max="16384" width="9.140625" style="1"/>
  </cols>
  <sheetData>
    <row r="1" spans="1:16" x14ac:dyDescent="0.2">
      <c r="A1" s="1" t="s">
        <v>0</v>
      </c>
      <c r="B1" s="2"/>
      <c r="C1" s="3"/>
      <c r="D1" s="4"/>
      <c r="E1" s="3" t="s">
        <v>1</v>
      </c>
      <c r="F1" s="3" t="s">
        <v>2</v>
      </c>
      <c r="G1" s="4"/>
      <c r="H1" s="3" t="s">
        <v>1</v>
      </c>
      <c r="I1" s="3" t="s">
        <v>2</v>
      </c>
      <c r="J1" s="5"/>
      <c r="K1" s="6" t="s">
        <v>3</v>
      </c>
      <c r="L1" s="7"/>
      <c r="M1" s="3" t="s">
        <v>1</v>
      </c>
      <c r="N1" s="3" t="s">
        <v>2</v>
      </c>
      <c r="O1" s="4" t="s">
        <v>2</v>
      </c>
      <c r="P1" s="1" t="s">
        <v>4</v>
      </c>
    </row>
    <row r="2" spans="1:16" x14ac:dyDescent="0.2">
      <c r="A2" s="1" t="s">
        <v>5</v>
      </c>
      <c r="B2" s="8"/>
      <c r="C2" s="9"/>
      <c r="D2" s="10"/>
      <c r="E2" s="9" t="s">
        <v>6</v>
      </c>
      <c r="F2" s="9" t="s">
        <v>6</v>
      </c>
      <c r="G2" s="10"/>
      <c r="H2" s="9" t="s">
        <v>7</v>
      </c>
      <c r="I2" s="9" t="s">
        <v>7</v>
      </c>
      <c r="J2" s="11"/>
      <c r="K2" s="12" t="s">
        <v>8</v>
      </c>
      <c r="L2" s="13"/>
      <c r="M2" s="9" t="s">
        <v>3</v>
      </c>
      <c r="N2" s="9" t="s">
        <v>3</v>
      </c>
      <c r="O2" s="10" t="s">
        <v>9</v>
      </c>
    </row>
    <row r="3" spans="1:16" x14ac:dyDescent="0.2">
      <c r="B3" s="8"/>
      <c r="C3" s="9" t="s">
        <v>10</v>
      </c>
      <c r="D3" s="10" t="s">
        <v>6</v>
      </c>
      <c r="E3" s="9" t="s">
        <v>11</v>
      </c>
      <c r="F3" s="9" t="s">
        <v>12</v>
      </c>
      <c r="G3" s="10" t="s">
        <v>7</v>
      </c>
      <c r="H3" s="9" t="s">
        <v>11</v>
      </c>
      <c r="I3" s="9" t="s">
        <v>12</v>
      </c>
      <c r="J3" s="4" t="s">
        <v>13</v>
      </c>
      <c r="K3" s="4" t="s">
        <v>14</v>
      </c>
      <c r="L3" s="4" t="s">
        <v>15</v>
      </c>
      <c r="M3" s="9" t="s">
        <v>11</v>
      </c>
      <c r="N3" s="9" t="s">
        <v>12</v>
      </c>
      <c r="O3" s="10" t="s">
        <v>16</v>
      </c>
    </row>
    <row r="4" spans="1:16" x14ac:dyDescent="0.2">
      <c r="B4" s="14" t="s">
        <v>17</v>
      </c>
      <c r="C4" s="15" t="s">
        <v>18</v>
      </c>
      <c r="D4" s="16"/>
      <c r="E4" s="15" t="s">
        <v>12</v>
      </c>
      <c r="F4" s="15" t="s">
        <v>19</v>
      </c>
      <c r="G4" s="16"/>
      <c r="H4" s="15" t="s">
        <v>12</v>
      </c>
      <c r="I4" s="15" t="s">
        <v>19</v>
      </c>
      <c r="J4" s="16"/>
      <c r="K4" s="16"/>
      <c r="L4" s="16"/>
      <c r="M4" s="15" t="s">
        <v>12</v>
      </c>
      <c r="N4" s="15" t="s">
        <v>19</v>
      </c>
      <c r="O4" s="16" t="s">
        <v>20</v>
      </c>
    </row>
    <row r="5" spans="1:16" ht="4.5" customHeight="1" x14ac:dyDescent="0.2"/>
    <row r="6" spans="1:16" x14ac:dyDescent="0.2">
      <c r="A6" s="1" t="s">
        <v>2</v>
      </c>
      <c r="B6" s="18" t="s">
        <v>21</v>
      </c>
      <c r="C6" s="19">
        <f>SUM(C10:C340)/2</f>
        <v>1074908.9499999988</v>
      </c>
      <c r="D6" s="20">
        <f>SUM(D10:D340)/2</f>
        <v>59573107.590000004</v>
      </c>
      <c r="E6" s="21">
        <f t="shared" ref="E6" si="0">D6/$O6</f>
        <v>4.0723069400824395E-2</v>
      </c>
      <c r="F6" s="19">
        <f t="shared" ref="F6" si="1">D6/$C6</f>
        <v>55.421538345178043</v>
      </c>
      <c r="G6" s="20">
        <f>SUM(G10:G340)/2</f>
        <v>95104648.530000076</v>
      </c>
      <c r="H6" s="21">
        <f t="shared" ref="H6" si="2">G6/$O6</f>
        <v>6.501177056404428E-2</v>
      </c>
      <c r="I6" s="19">
        <f t="shared" ref="I6" si="3">G6/$C6</f>
        <v>88.476934283596933</v>
      </c>
      <c r="J6" s="20">
        <f t="shared" ref="J6:L6" si="4">SUM(J10:J340)/2</f>
        <v>75976756.799999997</v>
      </c>
      <c r="K6" s="20">
        <f t="shared" si="4"/>
        <v>376852695.89000005</v>
      </c>
      <c r="L6" s="20">
        <f t="shared" si="4"/>
        <v>855376322.97000003</v>
      </c>
      <c r="M6" s="21">
        <f t="shared" ref="M6" si="5">SUM($J6:$L6)/$O6</f>
        <v>0.89426516003513212</v>
      </c>
      <c r="N6" s="22">
        <f t="shared" ref="N6" si="6">SUM($J6:$L6)/$C6</f>
        <v>1217.0386856114665</v>
      </c>
      <c r="O6" s="20">
        <f>SUM(O10:O340)/2</f>
        <v>1462883531.779999</v>
      </c>
      <c r="P6" s="23">
        <f>SUM(D6,G6,J6:L6)-O6</f>
        <v>0</v>
      </c>
    </row>
    <row r="7" spans="1:16" ht="4.5" customHeight="1" x14ac:dyDescent="0.2"/>
    <row r="8" spans="1:16" x14ac:dyDescent="0.2">
      <c r="B8" s="18" t="s">
        <v>22</v>
      </c>
      <c r="P8" s="23">
        <f>SUM(P10:P340)</f>
        <v>0</v>
      </c>
    </row>
    <row r="9" spans="1:16" ht="4.5" customHeight="1" x14ac:dyDescent="0.2"/>
    <row r="10" spans="1:16" x14ac:dyDescent="0.2">
      <c r="A10" s="1" t="s">
        <v>23</v>
      </c>
      <c r="B10" s="24" t="str">
        <f>VLOOKUP($A10,'[1]Res_Unres FB by County 1516'!$A$10:$P$421,3,FALSE)</f>
        <v>Seattle</v>
      </c>
      <c r="C10" s="25">
        <f>VLOOKUP($A10,'[1]Res_Unres FB by County 1516'!$A$10:$P$421,4,FALSE)</f>
        <v>51908.91</v>
      </c>
      <c r="D10" s="26">
        <f>VLOOKUP($A10,'[1]Res_Unres FB by County 1516'!$A$10:$P$421,5,FALSE)</f>
        <v>1551110.13</v>
      </c>
      <c r="E10" s="27">
        <f>D10/$O10</f>
        <v>1.9873247764760134E-2</v>
      </c>
      <c r="F10" s="25">
        <f>D10/$C10</f>
        <v>29.881385103251056</v>
      </c>
      <c r="G10" s="26">
        <f>VLOOKUP($A10,'[1]Res_Unres FB by County 1516'!$A$10:$P$421,8,FALSE)</f>
        <v>5122470.13</v>
      </c>
      <c r="H10" s="27">
        <f>G10/$O10</f>
        <v>6.5630490119404389E-2</v>
      </c>
      <c r="I10" s="25">
        <f>G10/$C10</f>
        <v>98.681905091052755</v>
      </c>
      <c r="J10" s="26">
        <f>VLOOKUP($A10,'[1]Res_Unres FB by County 1516'!$A$10:$P$421,11,FALSE)</f>
        <v>23300000</v>
      </c>
      <c r="K10" s="26">
        <f>VLOOKUP($A10,'[1]Res_Unres FB by County 1516'!$A$10:$P$421,12,FALSE)</f>
        <v>45019063.840000004</v>
      </c>
      <c r="L10" s="26">
        <f>VLOOKUP($A10,'[1]Res_Unres FB by County 1516'!$A$10:$P$421,13,FALSE)</f>
        <v>3057514</v>
      </c>
      <c r="M10" s="27">
        <f>SUM($J10:$L10)/$O10</f>
        <v>0.91449626211583557</v>
      </c>
      <c r="N10" s="28">
        <f>SUM($J10:$L10)/$C10</f>
        <v>1375.035188371322</v>
      </c>
      <c r="O10" s="26">
        <f>VLOOKUP($A10,'[1]Res_Unres FB by County 1516'!$A$10:$P$421,16,FALSE)</f>
        <v>78050158.099999994</v>
      </c>
    </row>
    <row r="11" spans="1:16" x14ac:dyDescent="0.2">
      <c r="A11" s="1" t="s">
        <v>24</v>
      </c>
      <c r="B11" s="24" t="str">
        <f>VLOOKUP($A11,'[1]Res_Unres FB by County 1516'!$A$10:$P$421,3,FALSE)</f>
        <v>Spokane</v>
      </c>
      <c r="C11" s="25">
        <f>VLOOKUP($A11,'[1]Res_Unres FB by County 1516'!$A$10:$P$421,4,FALSE)</f>
        <v>30357.620000000003</v>
      </c>
      <c r="D11" s="26">
        <f>VLOOKUP($A11,'[1]Res_Unres FB by County 1516'!$A$10:$P$421,5,FALSE)</f>
        <v>2678615.63</v>
      </c>
      <c r="E11" s="27">
        <f t="shared" ref="E11:E21" si="7">D11/$O11</f>
        <v>8.1594987217298062E-2</v>
      </c>
      <c r="F11" s="25">
        <f t="shared" ref="F11:F21" si="8">D11/$C11</f>
        <v>88.235363312407216</v>
      </c>
      <c r="G11" s="26">
        <f>VLOOKUP($A11,'[1]Res_Unres FB by County 1516'!$A$10:$P$421,8,FALSE)</f>
        <v>8912532</v>
      </c>
      <c r="H11" s="27">
        <f t="shared" ref="H11:H21" si="9">G11/$O11</f>
        <v>0.2714902154937997</v>
      </c>
      <c r="I11" s="25">
        <f t="shared" ref="I11:I21" si="10">G11/$C11</f>
        <v>293.58467495146192</v>
      </c>
      <c r="J11" s="26">
        <f>VLOOKUP($A11,'[1]Res_Unres FB by County 1516'!$A$10:$P$421,11,FALSE)</f>
        <v>0</v>
      </c>
      <c r="K11" s="26">
        <f>VLOOKUP($A11,'[1]Res_Unres FB by County 1516'!$A$10:$P$421,12,FALSE)</f>
        <v>13671658.689999999</v>
      </c>
      <c r="L11" s="26">
        <f>VLOOKUP($A11,'[1]Res_Unres FB by County 1516'!$A$10:$P$421,13,FALSE)</f>
        <v>7565382.29</v>
      </c>
      <c r="M11" s="27">
        <f t="shared" ref="M11:M21" si="11">SUM($J11:$L11)/$O11</f>
        <v>0.64691479728890233</v>
      </c>
      <c r="N11" s="28">
        <f t="shared" ref="N11:N20" si="12">SUM($J11:$L11)/$C11</f>
        <v>699.56211916480936</v>
      </c>
      <c r="O11" s="26">
        <f>VLOOKUP($A11,'[1]Res_Unres FB by County 1516'!$A$10:$P$421,16,FALSE)</f>
        <v>32828188.609999999</v>
      </c>
    </row>
    <row r="12" spans="1:16" x14ac:dyDescent="0.2">
      <c r="A12" s="1" t="s">
        <v>25</v>
      </c>
      <c r="B12" s="24" t="str">
        <f>VLOOKUP($A12,'[1]Res_Unres FB by County 1516'!$A$10:$P$421,3,FALSE)</f>
        <v>Tacoma</v>
      </c>
      <c r="C12" s="25">
        <f>VLOOKUP($A12,'[1]Res_Unres FB by County 1516'!$A$10:$P$421,4,FALSE)</f>
        <v>28909.200000000004</v>
      </c>
      <c r="D12" s="26">
        <f>VLOOKUP($A12,'[1]Res_Unres FB by County 1516'!$A$10:$P$421,5,FALSE)</f>
        <v>4283413.4800000004</v>
      </c>
      <c r="E12" s="27">
        <f t="shared" si="7"/>
        <v>9.9034806195626934E-2</v>
      </c>
      <c r="F12" s="25">
        <f t="shared" si="8"/>
        <v>148.16783169371686</v>
      </c>
      <c r="G12" s="26">
        <f>VLOOKUP($A12,'[1]Res_Unres FB by County 1516'!$A$10:$P$421,8,FALSE)</f>
        <v>633565.98</v>
      </c>
      <c r="H12" s="27">
        <f t="shared" si="9"/>
        <v>1.46483836627984E-2</v>
      </c>
      <c r="I12" s="25">
        <f t="shared" si="10"/>
        <v>21.915721638786266</v>
      </c>
      <c r="J12" s="26">
        <f>VLOOKUP($A12,'[1]Res_Unres FB by County 1516'!$A$10:$P$421,11,FALSE)</f>
        <v>0</v>
      </c>
      <c r="K12" s="26">
        <f>VLOOKUP($A12,'[1]Res_Unres FB by County 1516'!$A$10:$P$421,12,FALSE)</f>
        <v>23698761.07</v>
      </c>
      <c r="L12" s="26">
        <f>VLOOKUP($A12,'[1]Res_Unres FB by County 1516'!$A$10:$P$421,13,FALSE)</f>
        <v>14635856</v>
      </c>
      <c r="M12" s="27">
        <f t="shared" si="11"/>
        <v>0.88631681014157471</v>
      </c>
      <c r="N12" s="28">
        <f t="shared" si="12"/>
        <v>1326.0352092067576</v>
      </c>
      <c r="O12" s="26">
        <f>VLOOKUP($A12,'[1]Res_Unres FB by County 1516'!$A$10:$P$421,16,FALSE)</f>
        <v>43251596.530000001</v>
      </c>
    </row>
    <row r="13" spans="1:16" x14ac:dyDescent="0.2">
      <c r="A13" s="1" t="s">
        <v>26</v>
      </c>
      <c r="B13" s="24" t="str">
        <f>VLOOKUP($A13,'[1]Res_Unres FB by County 1516'!$A$10:$P$421,3,FALSE)</f>
        <v>Lake Washington</v>
      </c>
      <c r="C13" s="25">
        <f>VLOOKUP($A13,'[1]Res_Unres FB by County 1516'!$A$10:$P$421,4,FALSE)</f>
        <v>27515.849999999995</v>
      </c>
      <c r="D13" s="26">
        <f>VLOOKUP($A13,'[1]Res_Unres FB by County 1516'!$A$10:$P$421,5,FALSE)</f>
        <v>4322129</v>
      </c>
      <c r="E13" s="27">
        <f t="shared" si="7"/>
        <v>9.5726894114947489E-2</v>
      </c>
      <c r="F13" s="25">
        <f t="shared" si="8"/>
        <v>157.07779334456325</v>
      </c>
      <c r="G13" s="26">
        <f>VLOOKUP($A13,'[1]Res_Unres FB by County 1516'!$A$10:$P$421,8,FALSE)</f>
        <v>3071049</v>
      </c>
      <c r="H13" s="27">
        <f t="shared" si="9"/>
        <v>6.8017863984350155E-2</v>
      </c>
      <c r="I13" s="25">
        <f t="shared" si="10"/>
        <v>111.61018104110906</v>
      </c>
      <c r="J13" s="26">
        <f>VLOOKUP($A13,'[1]Res_Unres FB by County 1516'!$A$10:$P$421,11,FALSE)</f>
        <v>0</v>
      </c>
      <c r="K13" s="26">
        <f>VLOOKUP($A13,'[1]Res_Unres FB by County 1516'!$A$10:$P$421,12,FALSE)</f>
        <v>0</v>
      </c>
      <c r="L13" s="26">
        <f>VLOOKUP($A13,'[1]Res_Unres FB by County 1516'!$A$10:$P$421,13,FALSE)</f>
        <v>37757445.969999999</v>
      </c>
      <c r="M13" s="27">
        <f t="shared" si="11"/>
        <v>0.83625524190070233</v>
      </c>
      <c r="N13" s="28">
        <f t="shared" si="12"/>
        <v>1372.2071449728069</v>
      </c>
      <c r="O13" s="26">
        <f>VLOOKUP($A13,'[1]Res_Unres FB by County 1516'!$A$10:$P$421,16,FALSE)</f>
        <v>45150623.969999999</v>
      </c>
    </row>
    <row r="14" spans="1:16" x14ac:dyDescent="0.2">
      <c r="A14" s="1" t="s">
        <v>27</v>
      </c>
      <c r="B14" s="24" t="str">
        <f>VLOOKUP($A14,'[1]Res_Unres FB by County 1516'!$A$10:$P$421,3,FALSE)</f>
        <v>Kent</v>
      </c>
      <c r="C14" s="25">
        <f>VLOOKUP($A14,'[1]Res_Unres FB by County 1516'!$A$10:$P$421,4,FALSE)</f>
        <v>27484.86</v>
      </c>
      <c r="D14" s="26">
        <f>VLOOKUP($A14,'[1]Res_Unres FB by County 1516'!$A$10:$P$421,5,FALSE)</f>
        <v>1131204.32</v>
      </c>
      <c r="E14" s="27">
        <f t="shared" si="7"/>
        <v>0.29403523191450381</v>
      </c>
      <c r="F14" s="25">
        <f t="shared" si="8"/>
        <v>41.157361543773554</v>
      </c>
      <c r="G14" s="26">
        <f>VLOOKUP($A14,'[1]Res_Unres FB by County 1516'!$A$10:$P$421,8,FALSE)</f>
        <v>2616657.36</v>
      </c>
      <c r="H14" s="27">
        <f t="shared" si="9"/>
        <v>0.6801507385406671</v>
      </c>
      <c r="I14" s="25">
        <f t="shared" si="10"/>
        <v>95.203590631351219</v>
      </c>
      <c r="J14" s="26">
        <f>VLOOKUP($A14,'[1]Res_Unres FB by County 1516'!$A$10:$P$421,11,FALSE)</f>
        <v>0</v>
      </c>
      <c r="K14" s="26">
        <f>VLOOKUP($A14,'[1]Res_Unres FB by County 1516'!$A$10:$P$421,12,FALSE)</f>
        <v>0</v>
      </c>
      <c r="L14" s="26">
        <f>VLOOKUP($A14,'[1]Res_Unres FB by County 1516'!$A$10:$P$421,13,FALSE)</f>
        <v>99311.03</v>
      </c>
      <c r="M14" s="27">
        <f t="shared" si="11"/>
        <v>2.5814029544829038E-2</v>
      </c>
      <c r="N14" s="28">
        <f t="shared" si="12"/>
        <v>3.6132994674158789</v>
      </c>
      <c r="O14" s="26">
        <f>VLOOKUP($A14,'[1]Res_Unres FB by County 1516'!$A$10:$P$421,16,FALSE)</f>
        <v>3847172.71</v>
      </c>
    </row>
    <row r="15" spans="1:16" x14ac:dyDescent="0.2">
      <c r="A15" s="1" t="s">
        <v>28</v>
      </c>
      <c r="B15" s="24" t="str">
        <f>VLOOKUP($A15,'[1]Res_Unres FB by County 1516'!$A$10:$P$421,3,FALSE)</f>
        <v>Evergreen (Clark)</v>
      </c>
      <c r="C15" s="25">
        <f>VLOOKUP($A15,'[1]Res_Unres FB by County 1516'!$A$10:$P$421,4,FALSE)</f>
        <v>26508.34</v>
      </c>
      <c r="D15" s="26">
        <f>VLOOKUP($A15,'[1]Res_Unres FB by County 1516'!$A$10:$P$421,5,FALSE)</f>
        <v>2191292</v>
      </c>
      <c r="E15" s="27">
        <f t="shared" si="7"/>
        <v>7.8225577065331134E-2</v>
      </c>
      <c r="F15" s="25">
        <f t="shared" si="8"/>
        <v>82.66424830826827</v>
      </c>
      <c r="G15" s="26">
        <f>VLOOKUP($A15,'[1]Res_Unres FB by County 1516'!$A$10:$P$421,8,FALSE)</f>
        <v>3513197</v>
      </c>
      <c r="H15" s="27">
        <f t="shared" si="9"/>
        <v>0.12541544562257798</v>
      </c>
      <c r="I15" s="25">
        <f t="shared" si="10"/>
        <v>132.53176170216619</v>
      </c>
      <c r="J15" s="26">
        <f>VLOOKUP($A15,'[1]Res_Unres FB by County 1516'!$A$10:$P$421,11,FALSE)</f>
        <v>0</v>
      </c>
      <c r="K15" s="26">
        <f>VLOOKUP($A15,'[1]Res_Unres FB by County 1516'!$A$10:$P$421,12,FALSE)</f>
        <v>8520000</v>
      </c>
      <c r="L15" s="26">
        <f>VLOOKUP($A15,'[1]Res_Unres FB by County 1516'!$A$10:$P$421,13,FALSE)</f>
        <v>13787985.720000001</v>
      </c>
      <c r="M15" s="27">
        <f t="shared" si="11"/>
        <v>0.79635897731209093</v>
      </c>
      <c r="N15" s="28">
        <f t="shared" si="12"/>
        <v>841.54593309124596</v>
      </c>
      <c r="O15" s="26">
        <f>VLOOKUP($A15,'[1]Res_Unres FB by County 1516'!$A$10:$P$421,16,FALSE)</f>
        <v>28012474.719999999</v>
      </c>
    </row>
    <row r="16" spans="1:16" x14ac:dyDescent="0.2">
      <c r="A16" s="1" t="s">
        <v>29</v>
      </c>
      <c r="B16" s="24" t="str">
        <f>VLOOKUP($A16,'[1]Res_Unres FB by County 1516'!$A$10:$P$421,3,FALSE)</f>
        <v>Vancouver</v>
      </c>
      <c r="C16" s="25">
        <f>VLOOKUP($A16,'[1]Res_Unres FB by County 1516'!$A$10:$P$421,4,FALSE)</f>
        <v>23206.37</v>
      </c>
      <c r="D16" s="26">
        <f>VLOOKUP($A16,'[1]Res_Unres FB by County 1516'!$A$10:$P$421,5,FALSE)</f>
        <v>2288771</v>
      </c>
      <c r="E16" s="27">
        <f t="shared" si="7"/>
        <v>7.3967014663419636E-2</v>
      </c>
      <c r="F16" s="25">
        <f t="shared" si="8"/>
        <v>98.626842543663656</v>
      </c>
      <c r="G16" s="26">
        <f>VLOOKUP($A16,'[1]Res_Unres FB by County 1516'!$A$10:$P$421,8,FALSE)</f>
        <v>3973005</v>
      </c>
      <c r="H16" s="27">
        <f t="shared" si="9"/>
        <v>0.1283969951964786</v>
      </c>
      <c r="I16" s="25">
        <f t="shared" si="10"/>
        <v>171.2032084294097</v>
      </c>
      <c r="J16" s="26">
        <f>VLOOKUP($A16,'[1]Res_Unres FB by County 1516'!$A$10:$P$421,11,FALSE)</f>
        <v>0</v>
      </c>
      <c r="K16" s="26">
        <f>VLOOKUP($A16,'[1]Res_Unres FB by County 1516'!$A$10:$P$421,12,FALSE)</f>
        <v>17625724.380000003</v>
      </c>
      <c r="L16" s="26">
        <f>VLOOKUP($A16,'[1]Res_Unres FB by County 1516'!$A$10:$P$421,13,FALSE)</f>
        <v>7055630.29</v>
      </c>
      <c r="M16" s="27">
        <f t="shared" si="11"/>
        <v>0.79763599014010178</v>
      </c>
      <c r="N16" s="28">
        <f t="shared" si="12"/>
        <v>1063.5594739720173</v>
      </c>
      <c r="O16" s="26">
        <f>VLOOKUP($A16,'[1]Res_Unres FB by County 1516'!$A$10:$P$421,16,FALSE)</f>
        <v>30943130.670000002</v>
      </c>
    </row>
    <row r="17" spans="1:16" x14ac:dyDescent="0.2">
      <c r="A17" s="1" t="s">
        <v>30</v>
      </c>
      <c r="B17" s="24" t="str">
        <f>VLOOKUP($A17,'[1]Res_Unres FB by County 1516'!$A$10:$P$421,3,FALSE)</f>
        <v>Puyallup</v>
      </c>
      <c r="C17" s="25">
        <f>VLOOKUP($A17,'[1]Res_Unres FB by County 1516'!$A$10:$P$421,4,FALSE)</f>
        <v>22906.960000000003</v>
      </c>
      <c r="D17" s="26">
        <f>VLOOKUP($A17,'[1]Res_Unres FB by County 1516'!$A$10:$P$421,5,FALSE)</f>
        <v>1481815.45</v>
      </c>
      <c r="E17" s="27">
        <f t="shared" si="7"/>
        <v>3.4796276154784568E-2</v>
      </c>
      <c r="F17" s="25">
        <f t="shared" si="8"/>
        <v>64.688437487994904</v>
      </c>
      <c r="G17" s="26">
        <f>VLOOKUP($A17,'[1]Res_Unres FB by County 1516'!$A$10:$P$421,8,FALSE)</f>
        <v>1513623</v>
      </c>
      <c r="H17" s="27">
        <f t="shared" si="9"/>
        <v>3.5543187177751109E-2</v>
      </c>
      <c r="I17" s="25">
        <f t="shared" si="10"/>
        <v>66.076991447140955</v>
      </c>
      <c r="J17" s="26">
        <f>VLOOKUP($A17,'[1]Res_Unres FB by County 1516'!$A$10:$P$421,11,FALSE)</f>
        <v>29547084</v>
      </c>
      <c r="K17" s="26">
        <f>VLOOKUP($A17,'[1]Res_Unres FB by County 1516'!$A$10:$P$421,12,FALSE)</f>
        <v>5588970</v>
      </c>
      <c r="L17" s="26">
        <f>VLOOKUP($A17,'[1]Res_Unres FB by County 1516'!$A$10:$P$421,13,FALSE)</f>
        <v>4453968.2300000004</v>
      </c>
      <c r="M17" s="27">
        <f t="shared" si="11"/>
        <v>0.9296605366674644</v>
      </c>
      <c r="N17" s="28">
        <f t="shared" si="12"/>
        <v>1728.296650013795</v>
      </c>
      <c r="O17" s="26">
        <f>VLOOKUP($A17,'[1]Res_Unres FB by County 1516'!$A$10:$P$421,16,FALSE)</f>
        <v>42585460.68</v>
      </c>
    </row>
    <row r="18" spans="1:16" x14ac:dyDescent="0.2">
      <c r="A18" s="1" t="s">
        <v>31</v>
      </c>
      <c r="B18" s="24" t="str">
        <f>VLOOKUP($A18,'[1]Res_Unres FB by County 1516'!$A$10:$P$421,3,FALSE)</f>
        <v>Federal Way</v>
      </c>
      <c r="C18" s="25">
        <f>VLOOKUP($A18,'[1]Res_Unres FB by County 1516'!$A$10:$P$421,4,FALSE)</f>
        <v>22720.42</v>
      </c>
      <c r="D18" s="26">
        <f>VLOOKUP($A18,'[1]Res_Unres FB by County 1516'!$A$10:$P$421,5,FALSE)</f>
        <v>1833821.52</v>
      </c>
      <c r="E18" s="27">
        <f t="shared" si="7"/>
        <v>7.0095460434035861E-2</v>
      </c>
      <c r="F18" s="25">
        <f t="shared" si="8"/>
        <v>80.71248330796702</v>
      </c>
      <c r="G18" s="26">
        <f>VLOOKUP($A18,'[1]Res_Unres FB by County 1516'!$A$10:$P$421,8,FALSE)</f>
        <v>75454.509999999995</v>
      </c>
      <c r="H18" s="27">
        <f t="shared" si="9"/>
        <v>2.8841512451411098E-3</v>
      </c>
      <c r="I18" s="25">
        <f t="shared" si="10"/>
        <v>3.3209997878560342</v>
      </c>
      <c r="J18" s="26">
        <f>VLOOKUP($A18,'[1]Res_Unres FB by County 1516'!$A$10:$P$421,11,FALSE)</f>
        <v>0</v>
      </c>
      <c r="K18" s="26">
        <f>VLOOKUP($A18,'[1]Res_Unres FB by County 1516'!$A$10:$P$421,12,FALSE)</f>
        <v>2895422</v>
      </c>
      <c r="L18" s="26">
        <f>VLOOKUP($A18,'[1]Res_Unres FB by County 1516'!$A$10:$P$421,13,FALSE)</f>
        <v>21357074.91</v>
      </c>
      <c r="M18" s="27">
        <f t="shared" si="11"/>
        <v>0.92702038832082301</v>
      </c>
      <c r="N18" s="28">
        <f t="shared" si="12"/>
        <v>1067.4317160510238</v>
      </c>
      <c r="O18" s="26">
        <f>VLOOKUP($A18,'[1]Res_Unres FB by County 1516'!$A$10:$P$421,16,FALSE)</f>
        <v>26161772.940000001</v>
      </c>
    </row>
    <row r="19" spans="1:16" x14ac:dyDescent="0.2">
      <c r="A19" s="1" t="s">
        <v>32</v>
      </c>
      <c r="B19" s="24" t="str">
        <f>VLOOKUP($A19,'[1]Res_Unres FB by County 1516'!$A$10:$P$421,3,FALSE)</f>
        <v>Northshore</v>
      </c>
      <c r="C19" s="25">
        <f>VLOOKUP($A19,'[1]Res_Unres FB by County 1516'!$A$10:$P$421,4,FALSE)</f>
        <v>20672.560000000001</v>
      </c>
      <c r="D19" s="26">
        <f>VLOOKUP($A19,'[1]Res_Unres FB by County 1516'!$A$10:$P$421,5,FALSE)</f>
        <v>2636788</v>
      </c>
      <c r="E19" s="27">
        <f t="shared" si="7"/>
        <v>0.1091615759969559</v>
      </c>
      <c r="F19" s="25">
        <f t="shared" si="8"/>
        <v>127.55014376545526</v>
      </c>
      <c r="G19" s="26">
        <f>VLOOKUP($A19,'[1]Res_Unres FB by County 1516'!$A$10:$P$421,8,FALSE)</f>
        <v>1167580</v>
      </c>
      <c r="H19" s="27">
        <f t="shared" si="9"/>
        <v>4.8337171172853403E-2</v>
      </c>
      <c r="I19" s="25">
        <f t="shared" si="10"/>
        <v>56.479700627304986</v>
      </c>
      <c r="J19" s="26">
        <f>VLOOKUP($A19,'[1]Res_Unres FB by County 1516'!$A$10:$P$421,11,FALSE)</f>
        <v>0</v>
      </c>
      <c r="K19" s="26">
        <f>VLOOKUP($A19,'[1]Res_Unres FB by County 1516'!$A$10:$P$421,12,FALSE)</f>
        <v>5874319</v>
      </c>
      <c r="L19" s="26">
        <f>VLOOKUP($A19,'[1]Res_Unres FB by County 1516'!$A$10:$P$421,13,FALSE)</f>
        <v>14476222.6</v>
      </c>
      <c r="M19" s="27">
        <f t="shared" si="11"/>
        <v>0.84250125283019073</v>
      </c>
      <c r="N19" s="28">
        <f t="shared" si="12"/>
        <v>984.42290650021096</v>
      </c>
      <c r="O19" s="26">
        <f>VLOOKUP($A19,'[1]Res_Unres FB by County 1516'!$A$10:$P$421,16,FALSE)</f>
        <v>24154909.600000001</v>
      </c>
    </row>
    <row r="20" spans="1:16" x14ac:dyDescent="0.2">
      <c r="A20" s="1" t="s">
        <v>33</v>
      </c>
      <c r="B20" s="24" t="str">
        <f>VLOOKUP($A20,'[1]Res_Unres FB by County 1516'!$A$10:$P$421,3,FALSE)</f>
        <v>Edmonds</v>
      </c>
      <c r="C20" s="25">
        <f>VLOOKUP($A20,'[1]Res_Unres FB by County 1516'!$A$10:$P$421,4,FALSE)</f>
        <v>20662.66</v>
      </c>
      <c r="D20" s="26">
        <f>VLOOKUP($A20,'[1]Res_Unres FB by County 1516'!$A$10:$P$421,5,FALSE)</f>
        <v>627190.86</v>
      </c>
      <c r="E20" s="27">
        <f t="shared" si="7"/>
        <v>4.0772306767968586E-2</v>
      </c>
      <c r="F20" s="25">
        <f t="shared" si="8"/>
        <v>30.353829565022121</v>
      </c>
      <c r="G20" s="26">
        <f>VLOOKUP($A20,'[1]Res_Unres FB by County 1516'!$A$10:$P$421,8,FALSE)</f>
        <v>2233213.0499999998</v>
      </c>
      <c r="H20" s="27">
        <f t="shared" si="9"/>
        <v>0.14517629857174696</v>
      </c>
      <c r="I20" s="25">
        <f t="shared" si="10"/>
        <v>108.07964947397866</v>
      </c>
      <c r="J20" s="26">
        <f>VLOOKUP($A20,'[1]Res_Unres FB by County 1516'!$A$10:$P$421,11,FALSE)</f>
        <v>0</v>
      </c>
      <c r="K20" s="26">
        <f>VLOOKUP($A20,'[1]Res_Unres FB by County 1516'!$A$10:$P$421,12,FALSE)</f>
        <v>6639667.8700000001</v>
      </c>
      <c r="L20" s="26">
        <f>VLOOKUP($A20,'[1]Res_Unres FB by County 1516'!$A$10:$P$421,13,FALSE)</f>
        <v>5882694.3600000003</v>
      </c>
      <c r="M20" s="27">
        <f t="shared" si="11"/>
        <v>0.81405139466028442</v>
      </c>
      <c r="N20" s="28">
        <f t="shared" si="12"/>
        <v>606.03824628581219</v>
      </c>
      <c r="O20" s="26">
        <f>VLOOKUP($A20,'[1]Res_Unres FB by County 1516'!$A$10:$P$421,16,FALSE)</f>
        <v>15382766.140000001</v>
      </c>
    </row>
    <row r="21" spans="1:16" x14ac:dyDescent="0.2">
      <c r="A21" s="1">
        <f>COUNTA(A10:A20)</f>
        <v>11</v>
      </c>
      <c r="B21" s="18" t="s">
        <v>34</v>
      </c>
      <c r="C21" s="29">
        <f>SUM(C10:C20)</f>
        <v>302853.74999999994</v>
      </c>
      <c r="D21" s="30">
        <f>SUM(D10:D20)</f>
        <v>25026151.390000001</v>
      </c>
      <c r="E21" s="21">
        <f t="shared" si="7"/>
        <v>6.7570994744942242E-2</v>
      </c>
      <c r="F21" s="19">
        <f t="shared" si="8"/>
        <v>82.634444480215308</v>
      </c>
      <c r="G21" s="30">
        <f>SUM(G10:G20)</f>
        <v>32832347.030000001</v>
      </c>
      <c r="H21" s="21">
        <f t="shared" si="9"/>
        <v>8.8647843372142654E-2</v>
      </c>
      <c r="I21" s="19">
        <f t="shared" si="10"/>
        <v>108.40990752136966</v>
      </c>
      <c r="J21" s="30">
        <f>SUM(J10:J20)</f>
        <v>52847084</v>
      </c>
      <c r="K21" s="30">
        <f>SUM(K10:K20)</f>
        <v>129533586.84999999</v>
      </c>
      <c r="L21" s="30">
        <f>SUM(L10:L20)</f>
        <v>130129085.40000001</v>
      </c>
      <c r="M21" s="21">
        <f t="shared" si="11"/>
        <v>0.84378116188291508</v>
      </c>
      <c r="N21" s="22">
        <f t="shared" ref="N21" si="13">SUM($J21:$L21)/$C21</f>
        <v>1031.8833966889961</v>
      </c>
      <c r="O21" s="30">
        <f>SUM(O10:O20)</f>
        <v>370368254.67000002</v>
      </c>
      <c r="P21" s="23">
        <f>SUM(D21,G21,J21:L21)-O21</f>
        <v>0</v>
      </c>
    </row>
    <row r="22" spans="1:16" ht="4.5" customHeight="1" x14ac:dyDescent="0.2"/>
    <row r="23" spans="1:16" x14ac:dyDescent="0.2">
      <c r="B23" s="18" t="s">
        <v>35</v>
      </c>
    </row>
    <row r="24" spans="1:16" ht="4.5" customHeight="1" x14ac:dyDescent="0.2"/>
    <row r="25" spans="1:16" x14ac:dyDescent="0.2">
      <c r="A25" s="1" t="s">
        <v>36</v>
      </c>
      <c r="B25" s="24" t="str">
        <f>VLOOKUP($A25,'[1]Res_Unres FB by County 1516'!$A$10:$P$421,3,FALSE)</f>
        <v>Highline</v>
      </c>
      <c r="C25" s="25">
        <f>VLOOKUP($A25,'[1]Res_Unres FB by County 1516'!$A$10:$P$421,4,FALSE)</f>
        <v>19844.010000000002</v>
      </c>
      <c r="D25" s="26">
        <f>VLOOKUP($A25,'[1]Res_Unres FB by County 1516'!$A$10:$P$421,5,FALSE)</f>
        <v>607673.56000000006</v>
      </c>
      <c r="E25" s="27">
        <f>D25/$O25</f>
        <v>3.7044300252066009E-2</v>
      </c>
      <c r="F25" s="25">
        <f>D25/$C25</f>
        <v>30.622518331728315</v>
      </c>
      <c r="G25" s="26">
        <f>VLOOKUP($A25,'[1]Res_Unres FB by County 1516'!$A$10:$P$421,8,FALSE)</f>
        <v>1010048.09</v>
      </c>
      <c r="H25" s="27">
        <f>G25/$O25</f>
        <v>6.1573395944667708E-2</v>
      </c>
      <c r="I25" s="25">
        <f>G25/$C25</f>
        <v>50.899394326045986</v>
      </c>
      <c r="J25" s="26">
        <f>VLOOKUP($A25,'[1]Res_Unres FB by County 1516'!$A$10:$P$421,11,FALSE)</f>
        <v>0</v>
      </c>
      <c r="K25" s="26">
        <f>VLOOKUP($A25,'[1]Res_Unres FB by County 1516'!$A$10:$P$421,12,FALSE)</f>
        <v>4975960.83</v>
      </c>
      <c r="L25" s="26">
        <f>VLOOKUP($A25,'[1]Res_Unres FB by County 1516'!$A$10:$P$421,13,FALSE)</f>
        <v>9810286.7100000009</v>
      </c>
      <c r="M25" s="27">
        <f>SUM($J25:$L25)/$O25</f>
        <v>0.90138230380326634</v>
      </c>
      <c r="N25" s="28">
        <f>SUM($J25:$L25)/$C25</f>
        <v>745.12397141505164</v>
      </c>
      <c r="O25" s="26">
        <f>VLOOKUP($A25,'[1]Res_Unres FB by County 1516'!$A$10:$P$421,16,FALSE)</f>
        <v>16403969.189999999</v>
      </c>
    </row>
    <row r="26" spans="1:16" x14ac:dyDescent="0.2">
      <c r="A26" s="1" t="s">
        <v>37</v>
      </c>
      <c r="B26" s="24" t="str">
        <f>VLOOKUP($A26,'[1]Res_Unres FB by County 1516'!$A$10:$P$421,3,FALSE)</f>
        <v>Bellevue</v>
      </c>
      <c r="C26" s="25">
        <f>VLOOKUP($A26,'[1]Res_Unres FB by County 1516'!$A$10:$P$421,4,FALSE)</f>
        <v>19654.280000000006</v>
      </c>
      <c r="D26" s="26">
        <f>VLOOKUP($A26,'[1]Res_Unres FB by County 1516'!$A$10:$P$421,5,FALSE)</f>
        <v>2639129.36</v>
      </c>
      <c r="E26" s="27">
        <f t="shared" ref="E26:E44" si="14">D26/$O26</f>
        <v>0.11655214109792648</v>
      </c>
      <c r="F26" s="25">
        <f t="shared" ref="F26:F44" si="15">D26/$C26</f>
        <v>134.2775904281408</v>
      </c>
      <c r="G26" s="26">
        <f>VLOOKUP($A26,'[1]Res_Unres FB by County 1516'!$A$10:$P$421,8,FALSE)</f>
        <v>207461.58</v>
      </c>
      <c r="H26" s="27">
        <f t="shared" ref="H26:H44" si="16">G26/$O26</f>
        <v>9.1621470743513539E-3</v>
      </c>
      <c r="I26" s="25">
        <f t="shared" ref="I26:I44" si="17">G26/$C26</f>
        <v>10.555542100753623</v>
      </c>
      <c r="J26" s="26">
        <f>VLOOKUP($A26,'[1]Res_Unres FB by County 1516'!$A$10:$P$421,11,FALSE)</f>
        <v>0</v>
      </c>
      <c r="K26" s="26">
        <f>VLOOKUP($A26,'[1]Res_Unres FB by County 1516'!$A$10:$P$421,12,FALSE)</f>
        <v>5650564.5600000005</v>
      </c>
      <c r="L26" s="26">
        <f>VLOOKUP($A26,'[1]Res_Unres FB by County 1516'!$A$10:$P$421,13,FALSE)</f>
        <v>14146181.08</v>
      </c>
      <c r="M26" s="27">
        <f t="shared" ref="M26:M44" si="18">SUM($J26:$L26)/$O26</f>
        <v>0.8742857118277223</v>
      </c>
      <c r="N26" s="28">
        <f t="shared" ref="N26:N43" si="19">SUM($J26:$L26)/$C26</f>
        <v>1007.2485809706585</v>
      </c>
      <c r="O26" s="26">
        <f>VLOOKUP($A26,'[1]Res_Unres FB by County 1516'!$A$10:$P$421,16,FALSE)</f>
        <v>22643336.579999998</v>
      </c>
    </row>
    <row r="27" spans="1:16" x14ac:dyDescent="0.2">
      <c r="A27" s="1" t="s">
        <v>38</v>
      </c>
      <c r="B27" s="24" t="str">
        <f>VLOOKUP($A27,'[1]Res_Unres FB by County 1516'!$A$10:$P$421,3,FALSE)</f>
        <v>Everett</v>
      </c>
      <c r="C27" s="25">
        <f>VLOOKUP($A27,'[1]Res_Unres FB by County 1516'!$A$10:$P$421,4,FALSE)</f>
        <v>19603.530000000002</v>
      </c>
      <c r="D27" s="26">
        <f>VLOOKUP($A27,'[1]Res_Unres FB by County 1516'!$A$10:$P$421,5,FALSE)</f>
        <v>1683457.36</v>
      </c>
      <c r="E27" s="27">
        <f t="shared" si="14"/>
        <v>8.2567254922438646E-2</v>
      </c>
      <c r="F27" s="25">
        <f t="shared" si="15"/>
        <v>85.87521533111638</v>
      </c>
      <c r="G27" s="26">
        <f>VLOOKUP($A27,'[1]Res_Unres FB by County 1516'!$A$10:$P$421,8,FALSE)</f>
        <v>1601513.24</v>
      </c>
      <c r="H27" s="27">
        <f t="shared" si="16"/>
        <v>7.8548203887231605E-2</v>
      </c>
      <c r="I27" s="25">
        <f t="shared" si="17"/>
        <v>81.695145721204284</v>
      </c>
      <c r="J27" s="26">
        <f>VLOOKUP($A27,'[1]Res_Unres FB by County 1516'!$A$10:$P$421,11,FALSE)</f>
        <v>102000</v>
      </c>
      <c r="K27" s="26">
        <f>VLOOKUP($A27,'[1]Res_Unres FB by County 1516'!$A$10:$P$421,12,FALSE)</f>
        <v>812073.11</v>
      </c>
      <c r="L27" s="26">
        <f>VLOOKUP($A27,'[1]Res_Unres FB by County 1516'!$A$10:$P$421,13,FALSE)</f>
        <v>16189878.77</v>
      </c>
      <c r="M27" s="27">
        <f t="shared" si="18"/>
        <v>0.83888454119032962</v>
      </c>
      <c r="N27" s="28">
        <f t="shared" si="19"/>
        <v>872.49346826821477</v>
      </c>
      <c r="O27" s="26">
        <f>VLOOKUP($A27,'[1]Res_Unres FB by County 1516'!$A$10:$P$421,16,FALSE)</f>
        <v>20388922.48</v>
      </c>
    </row>
    <row r="28" spans="1:16" x14ac:dyDescent="0.2">
      <c r="A28" s="1" t="s">
        <v>39</v>
      </c>
      <c r="B28" s="24" t="str">
        <f>VLOOKUP($A28,'[1]Res_Unres FB by County 1516'!$A$10:$P$421,3,FALSE)</f>
        <v>Bethel</v>
      </c>
      <c r="C28" s="25">
        <f>VLOOKUP($A28,'[1]Res_Unres FB by County 1516'!$A$10:$P$421,4,FALSE)</f>
        <v>19317.32</v>
      </c>
      <c r="D28" s="26">
        <f>VLOOKUP($A28,'[1]Res_Unres FB by County 1516'!$A$10:$P$421,5,FALSE)</f>
        <v>824340</v>
      </c>
      <c r="E28" s="27">
        <f t="shared" si="14"/>
        <v>1.966238635513259E-2</v>
      </c>
      <c r="F28" s="25">
        <f t="shared" si="15"/>
        <v>42.673621392615537</v>
      </c>
      <c r="G28" s="26">
        <f>VLOOKUP($A28,'[1]Res_Unres FB by County 1516'!$A$10:$P$421,8,FALSE)</f>
        <v>4962108.8900000006</v>
      </c>
      <c r="H28" s="27">
        <f t="shared" si="16"/>
        <v>0.11835759775264836</v>
      </c>
      <c r="I28" s="25">
        <f t="shared" si="17"/>
        <v>256.87356683018146</v>
      </c>
      <c r="J28" s="26">
        <f>VLOOKUP($A28,'[1]Res_Unres FB by County 1516'!$A$10:$P$421,11,FALSE)</f>
        <v>0</v>
      </c>
      <c r="K28" s="26">
        <f>VLOOKUP($A28,'[1]Res_Unres FB by County 1516'!$A$10:$P$421,12,FALSE)</f>
        <v>27674298</v>
      </c>
      <c r="L28" s="26">
        <f>VLOOKUP($A28,'[1]Res_Unres FB by County 1516'!$A$10:$P$421,13,FALSE)</f>
        <v>8463970.9499999993</v>
      </c>
      <c r="M28" s="27">
        <f t="shared" si="18"/>
        <v>0.86198001589221906</v>
      </c>
      <c r="N28" s="28">
        <f t="shared" si="19"/>
        <v>1870.7703216595264</v>
      </c>
      <c r="O28" s="26">
        <f>VLOOKUP($A28,'[1]Res_Unres FB by County 1516'!$A$10:$P$421,16,FALSE)</f>
        <v>41924717.840000004</v>
      </c>
    </row>
    <row r="29" spans="1:16" x14ac:dyDescent="0.2">
      <c r="A29" s="1" t="s">
        <v>40</v>
      </c>
      <c r="B29" s="24" t="str">
        <f>VLOOKUP($A29,'[1]Res_Unres FB by County 1516'!$A$10:$P$421,3,FALSE)</f>
        <v>Issaquah</v>
      </c>
      <c r="C29" s="25">
        <f>VLOOKUP($A29,'[1]Res_Unres FB by County 1516'!$A$10:$P$421,4,FALSE)</f>
        <v>19309.539999999997</v>
      </c>
      <c r="D29" s="26">
        <f>VLOOKUP($A29,'[1]Res_Unres FB by County 1516'!$A$10:$P$421,5,FALSE)</f>
        <v>281611.40999999997</v>
      </c>
      <c r="E29" s="27">
        <f t="shared" si="14"/>
        <v>1.0582387330068293E-2</v>
      </c>
      <c r="F29" s="25">
        <f t="shared" si="15"/>
        <v>14.584055860471043</v>
      </c>
      <c r="G29" s="26">
        <f>VLOOKUP($A29,'[1]Res_Unres FB by County 1516'!$A$10:$P$421,8,FALSE)</f>
        <v>1751699.1</v>
      </c>
      <c r="H29" s="27">
        <f t="shared" si="16"/>
        <v>6.5825309996963663E-2</v>
      </c>
      <c r="I29" s="25">
        <f t="shared" si="17"/>
        <v>90.716770052523273</v>
      </c>
      <c r="J29" s="26">
        <f>VLOOKUP($A29,'[1]Res_Unres FB by County 1516'!$A$10:$P$421,11,FALSE)</f>
        <v>1088220</v>
      </c>
      <c r="K29" s="26">
        <f>VLOOKUP($A29,'[1]Res_Unres FB by County 1516'!$A$10:$P$421,12,FALSE)</f>
        <v>10000000</v>
      </c>
      <c r="L29" s="26">
        <f>VLOOKUP($A29,'[1]Res_Unres FB by County 1516'!$A$10:$P$421,13,FALSE)</f>
        <v>13489800.300000001</v>
      </c>
      <c r="M29" s="27">
        <f t="shared" si="18"/>
        <v>0.9235923026729681</v>
      </c>
      <c r="N29" s="28">
        <f t="shared" si="19"/>
        <v>1272.8433872583191</v>
      </c>
      <c r="O29" s="26">
        <f>VLOOKUP($A29,'[1]Res_Unres FB by County 1516'!$A$10:$P$421,16,FALSE)</f>
        <v>26611330.809999999</v>
      </c>
    </row>
    <row r="30" spans="1:16" x14ac:dyDescent="0.2">
      <c r="A30" s="1" t="s">
        <v>41</v>
      </c>
      <c r="B30" s="24" t="str">
        <f>VLOOKUP($A30,'[1]Res_Unres FB by County 1516'!$A$10:$P$421,3,FALSE)</f>
        <v>Kennewick</v>
      </c>
      <c r="C30" s="25">
        <f>VLOOKUP($A30,'[1]Res_Unres FB by County 1516'!$A$10:$P$421,4,FALSE)</f>
        <v>18090.940000000002</v>
      </c>
      <c r="D30" s="26">
        <f>VLOOKUP($A30,'[1]Res_Unres FB by County 1516'!$A$10:$P$421,5,FALSE)</f>
        <v>421201</v>
      </c>
      <c r="E30" s="27">
        <f t="shared" si="14"/>
        <v>1.1727521512083828E-2</v>
      </c>
      <c r="F30" s="25">
        <f t="shared" si="15"/>
        <v>23.282427557661457</v>
      </c>
      <c r="G30" s="26">
        <f>VLOOKUP($A30,'[1]Res_Unres FB by County 1516'!$A$10:$P$421,8,FALSE)</f>
        <v>4051064</v>
      </c>
      <c r="H30" s="27">
        <f t="shared" si="16"/>
        <v>0.11279398720997424</v>
      </c>
      <c r="I30" s="25">
        <f t="shared" si="17"/>
        <v>223.92777821384624</v>
      </c>
      <c r="J30" s="26">
        <f>VLOOKUP($A30,'[1]Res_Unres FB by County 1516'!$A$10:$P$421,11,FALSE)</f>
        <v>2625497.6800000002</v>
      </c>
      <c r="K30" s="26">
        <f>VLOOKUP($A30,'[1]Res_Unres FB by County 1516'!$A$10:$P$421,12,FALSE)</f>
        <v>20117839.740000002</v>
      </c>
      <c r="L30" s="26">
        <f>VLOOKUP($A30,'[1]Res_Unres FB by County 1516'!$A$10:$P$421,13,FALSE)</f>
        <v>8700000</v>
      </c>
      <c r="M30" s="27">
        <f t="shared" si="18"/>
        <v>0.87547849127794197</v>
      </c>
      <c r="N30" s="28">
        <f t="shared" si="19"/>
        <v>1738.0709581702222</v>
      </c>
      <c r="O30" s="26">
        <f>VLOOKUP($A30,'[1]Res_Unres FB by County 1516'!$A$10:$P$421,16,FALSE)</f>
        <v>35915602.420000002</v>
      </c>
    </row>
    <row r="31" spans="1:16" x14ac:dyDescent="0.2">
      <c r="A31" s="1" t="s">
        <v>42</v>
      </c>
      <c r="B31" s="24" t="str">
        <f>VLOOKUP($A31,'[1]Res_Unres FB by County 1516'!$A$10:$P$421,3,FALSE)</f>
        <v>Pasco</v>
      </c>
      <c r="C31" s="25">
        <f>VLOOKUP($A31,'[1]Res_Unres FB by County 1516'!$A$10:$P$421,4,FALSE)</f>
        <v>17375.98</v>
      </c>
      <c r="D31" s="26">
        <f>VLOOKUP($A31,'[1]Res_Unres FB by County 1516'!$A$10:$P$421,5,FALSE)</f>
        <v>185816</v>
      </c>
      <c r="E31" s="27">
        <f t="shared" si="14"/>
        <v>7.1061027185748285E-3</v>
      </c>
      <c r="F31" s="25">
        <f t="shared" si="15"/>
        <v>10.693842879653406</v>
      </c>
      <c r="G31" s="26">
        <f>VLOOKUP($A31,'[1]Res_Unres FB by County 1516'!$A$10:$P$421,8,FALSE)</f>
        <v>1065959</v>
      </c>
      <c r="H31" s="27">
        <f t="shared" si="16"/>
        <v>4.0765134045449833E-2</v>
      </c>
      <c r="I31" s="25">
        <f t="shared" si="17"/>
        <v>61.346698143068764</v>
      </c>
      <c r="J31" s="26">
        <f>VLOOKUP($A31,'[1]Res_Unres FB by County 1516'!$A$10:$P$421,11,FALSE)</f>
        <v>0</v>
      </c>
      <c r="K31" s="26">
        <f>VLOOKUP($A31,'[1]Res_Unres FB by County 1516'!$A$10:$P$421,12,FALSE)</f>
        <v>15166758</v>
      </c>
      <c r="L31" s="26">
        <f>VLOOKUP($A31,'[1]Res_Unres FB by County 1516'!$A$10:$P$421,13,FALSE)</f>
        <v>9730258.7300000004</v>
      </c>
      <c r="M31" s="27">
        <f t="shared" si="18"/>
        <v>0.95212876323597539</v>
      </c>
      <c r="N31" s="28">
        <f t="shared" si="19"/>
        <v>1432.8410098308125</v>
      </c>
      <c r="O31" s="26">
        <f>VLOOKUP($A31,'[1]Res_Unres FB by County 1516'!$A$10:$P$421,16,FALSE)</f>
        <v>26148791.73</v>
      </c>
    </row>
    <row r="32" spans="1:16" x14ac:dyDescent="0.2">
      <c r="A32" s="1" t="s">
        <v>43</v>
      </c>
      <c r="B32" s="24" t="str">
        <f>VLOOKUP($A32,'[1]Res_Unres FB by County 1516'!$A$10:$P$421,3,FALSE)</f>
        <v>Yakima</v>
      </c>
      <c r="C32" s="25">
        <f>VLOOKUP($A32,'[1]Res_Unres FB by County 1516'!$A$10:$P$421,4,FALSE)</f>
        <v>16493.869999999995</v>
      </c>
      <c r="D32" s="26">
        <f>VLOOKUP($A32,'[1]Res_Unres FB by County 1516'!$A$10:$P$421,5,FALSE)</f>
        <v>0</v>
      </c>
      <c r="E32" s="27">
        <f t="shared" si="14"/>
        <v>0</v>
      </c>
      <c r="F32" s="25">
        <f t="shared" si="15"/>
        <v>0</v>
      </c>
      <c r="G32" s="26">
        <f>VLOOKUP($A32,'[1]Res_Unres FB by County 1516'!$A$10:$P$421,8,FALSE)</f>
        <v>2627062.27</v>
      </c>
      <c r="H32" s="27">
        <f t="shared" si="16"/>
        <v>0.10684079097984081</v>
      </c>
      <c r="I32" s="25">
        <f t="shared" si="17"/>
        <v>159.27506825262967</v>
      </c>
      <c r="J32" s="26">
        <f>VLOOKUP($A32,'[1]Res_Unres FB by County 1516'!$A$10:$P$421,11,FALSE)</f>
        <v>295375.77</v>
      </c>
      <c r="K32" s="26">
        <f>VLOOKUP($A32,'[1]Res_Unres FB by County 1516'!$A$10:$P$421,12,FALSE)</f>
        <v>5872911.8499999996</v>
      </c>
      <c r="L32" s="26">
        <f>VLOOKUP($A32,'[1]Res_Unres FB by County 1516'!$A$10:$P$421,13,FALSE)</f>
        <v>15793220.129999999</v>
      </c>
      <c r="M32" s="27">
        <f t="shared" si="18"/>
        <v>0.89315920902015922</v>
      </c>
      <c r="N32" s="28">
        <f t="shared" si="19"/>
        <v>1331.4951403157661</v>
      </c>
      <c r="O32" s="26">
        <f>VLOOKUP($A32,'[1]Res_Unres FB by County 1516'!$A$10:$P$421,16,FALSE)</f>
        <v>24588570.02</v>
      </c>
    </row>
    <row r="33" spans="1:16" x14ac:dyDescent="0.2">
      <c r="A33" s="1" t="s">
        <v>44</v>
      </c>
      <c r="B33" s="24" t="str">
        <f>VLOOKUP($A33,'[1]Res_Unres FB by County 1516'!$A$10:$P$421,3,FALSE)</f>
        <v>Auburn</v>
      </c>
      <c r="C33" s="25">
        <f>VLOOKUP($A33,'[1]Res_Unres FB by County 1516'!$A$10:$P$421,4,FALSE)</f>
        <v>15752.660000000002</v>
      </c>
      <c r="D33" s="26">
        <f>VLOOKUP($A33,'[1]Res_Unres FB by County 1516'!$A$10:$P$421,5,FALSE)</f>
        <v>395350.2</v>
      </c>
      <c r="E33" s="27">
        <f t="shared" si="14"/>
        <v>2.7868841382601036E-2</v>
      </c>
      <c r="F33" s="25">
        <f t="shared" si="15"/>
        <v>25.097361334530166</v>
      </c>
      <c r="G33" s="26">
        <f>VLOOKUP($A33,'[1]Res_Unres FB by County 1516'!$A$10:$P$421,8,FALSE)</f>
        <v>2922830.9000000004</v>
      </c>
      <c r="H33" s="27">
        <f t="shared" si="16"/>
        <v>0.20603482871708434</v>
      </c>
      <c r="I33" s="25">
        <f t="shared" si="17"/>
        <v>185.54522855187633</v>
      </c>
      <c r="J33" s="26">
        <f>VLOOKUP($A33,'[1]Res_Unres FB by County 1516'!$A$10:$P$421,11,FALSE)</f>
        <v>0</v>
      </c>
      <c r="K33" s="26">
        <f>VLOOKUP($A33,'[1]Res_Unres FB by County 1516'!$A$10:$P$421,12,FALSE)</f>
        <v>2100000</v>
      </c>
      <c r="L33" s="26">
        <f>VLOOKUP($A33,'[1]Res_Unres FB by County 1516'!$A$10:$P$421,13,FALSE)</f>
        <v>8767919.9499999993</v>
      </c>
      <c r="M33" s="27">
        <f t="shared" si="18"/>
        <v>0.76609632990031451</v>
      </c>
      <c r="N33" s="28">
        <f t="shared" si="19"/>
        <v>689.91014533418468</v>
      </c>
      <c r="O33" s="26">
        <f>VLOOKUP($A33,'[1]Res_Unres FB by County 1516'!$A$10:$P$421,16,FALSE)</f>
        <v>14186101.050000001</v>
      </c>
    </row>
    <row r="34" spans="1:16" x14ac:dyDescent="0.2">
      <c r="A34" s="1" t="s">
        <v>45</v>
      </c>
      <c r="B34" s="24" t="str">
        <f>VLOOKUP($A34,'[1]Res_Unres FB by County 1516'!$A$10:$P$421,3,FALSE)</f>
        <v>Renton</v>
      </c>
      <c r="C34" s="25">
        <f>VLOOKUP($A34,'[1]Res_Unres FB by County 1516'!$A$10:$P$421,4,FALSE)</f>
        <v>15737.800000000001</v>
      </c>
      <c r="D34" s="26">
        <f>VLOOKUP($A34,'[1]Res_Unres FB by County 1516'!$A$10:$P$421,5,FALSE)</f>
        <v>1024265.51</v>
      </c>
      <c r="E34" s="27">
        <f t="shared" si="14"/>
        <v>7.3804133507003433E-2</v>
      </c>
      <c r="F34" s="25">
        <f t="shared" si="15"/>
        <v>65.083144403919221</v>
      </c>
      <c r="G34" s="26">
        <f>VLOOKUP($A34,'[1]Res_Unres FB by County 1516'!$A$10:$P$421,8,FALSE)</f>
        <v>2572836.89</v>
      </c>
      <c r="H34" s="27">
        <f t="shared" si="16"/>
        <v>0.18538747567640301</v>
      </c>
      <c r="I34" s="25">
        <f t="shared" si="17"/>
        <v>163.48135635222204</v>
      </c>
      <c r="J34" s="26">
        <f>VLOOKUP($A34,'[1]Res_Unres FB by County 1516'!$A$10:$P$421,11,FALSE)</f>
        <v>0</v>
      </c>
      <c r="K34" s="26">
        <f>VLOOKUP($A34,'[1]Res_Unres FB by County 1516'!$A$10:$P$421,12,FALSE)</f>
        <v>2288646.46</v>
      </c>
      <c r="L34" s="26">
        <f>VLOOKUP($A34,'[1]Res_Unres FB by County 1516'!$A$10:$P$421,13,FALSE)</f>
        <v>7992410.2800000003</v>
      </c>
      <c r="M34" s="27">
        <f t="shared" si="18"/>
        <v>0.74080839081659355</v>
      </c>
      <c r="N34" s="28">
        <f t="shared" si="19"/>
        <v>653.27153350531842</v>
      </c>
      <c r="O34" s="26">
        <f>VLOOKUP($A34,'[1]Res_Unres FB by County 1516'!$A$10:$P$421,16,FALSE)</f>
        <v>13878159.140000001</v>
      </c>
    </row>
    <row r="35" spans="1:16" x14ac:dyDescent="0.2">
      <c r="A35" s="1" t="s">
        <v>46</v>
      </c>
      <c r="B35" s="24" t="str">
        <f>VLOOKUP($A35,'[1]Res_Unres FB by County 1516'!$A$10:$P$421,3,FALSE)</f>
        <v>Mukilteo</v>
      </c>
      <c r="C35" s="25">
        <f>VLOOKUP($A35,'[1]Res_Unres FB by County 1516'!$A$10:$P$421,4,FALSE)</f>
        <v>15387.73</v>
      </c>
      <c r="D35" s="26">
        <f>VLOOKUP($A35,'[1]Res_Unres FB by County 1516'!$A$10:$P$421,5,FALSE)</f>
        <v>133927</v>
      </c>
      <c r="E35" s="27">
        <f t="shared" si="14"/>
        <v>6.1589647892304452E-3</v>
      </c>
      <c r="F35" s="25">
        <f t="shared" si="15"/>
        <v>8.7034929778466346</v>
      </c>
      <c r="G35" s="26">
        <f>VLOOKUP($A35,'[1]Res_Unres FB by County 1516'!$A$10:$P$421,8,FALSE)</f>
        <v>214960.27</v>
      </c>
      <c r="H35" s="27">
        <f t="shared" si="16"/>
        <v>9.8854804036039735E-3</v>
      </c>
      <c r="I35" s="25">
        <f t="shared" si="17"/>
        <v>13.969589406624628</v>
      </c>
      <c r="J35" s="26">
        <f>VLOOKUP($A35,'[1]Res_Unres FB by County 1516'!$A$10:$P$421,11,FALSE)</f>
        <v>0</v>
      </c>
      <c r="K35" s="26">
        <f>VLOOKUP($A35,'[1]Res_Unres FB by County 1516'!$A$10:$P$421,12,FALSE)</f>
        <v>8042041.1699999999</v>
      </c>
      <c r="L35" s="26">
        <f>VLOOKUP($A35,'[1]Res_Unres FB by County 1516'!$A$10:$P$421,13,FALSE)</f>
        <v>13354122</v>
      </c>
      <c r="M35" s="27">
        <f t="shared" si="18"/>
        <v>0.98395555480716557</v>
      </c>
      <c r="N35" s="28">
        <f t="shared" si="19"/>
        <v>1390.4691055795756</v>
      </c>
      <c r="O35" s="26">
        <f>VLOOKUP($A35,'[1]Res_Unres FB by County 1516'!$A$10:$P$421,16,FALSE)</f>
        <v>21745050.440000001</v>
      </c>
    </row>
    <row r="36" spans="1:16" x14ac:dyDescent="0.2">
      <c r="A36" s="1" t="s">
        <v>47</v>
      </c>
      <c r="B36" s="24" t="str">
        <f>VLOOKUP($A36,'[1]Res_Unres FB by County 1516'!$A$10:$P$421,3,FALSE)</f>
        <v>North Thurston</v>
      </c>
      <c r="C36" s="25">
        <f>VLOOKUP($A36,'[1]Res_Unres FB by County 1516'!$A$10:$P$421,4,FALSE)</f>
        <v>14918.66</v>
      </c>
      <c r="D36" s="26">
        <f>VLOOKUP($A36,'[1]Res_Unres FB by County 1516'!$A$10:$P$421,5,FALSE)</f>
        <v>552735.48</v>
      </c>
      <c r="E36" s="27">
        <f t="shared" si="14"/>
        <v>3.6624927365692783E-2</v>
      </c>
      <c r="F36" s="25">
        <f t="shared" si="15"/>
        <v>37.049941482680076</v>
      </c>
      <c r="G36" s="26">
        <f>VLOOKUP($A36,'[1]Res_Unres FB by County 1516'!$A$10:$P$421,8,FALSE)</f>
        <v>324173.78999999998</v>
      </c>
      <c r="H36" s="27">
        <f t="shared" si="16"/>
        <v>2.148015088991817E-2</v>
      </c>
      <c r="I36" s="25">
        <f t="shared" si="17"/>
        <v>21.729417387352481</v>
      </c>
      <c r="J36" s="26">
        <f>VLOOKUP($A36,'[1]Res_Unres FB by County 1516'!$A$10:$P$421,11,FALSE)</f>
        <v>675.9</v>
      </c>
      <c r="K36" s="26">
        <f>VLOOKUP($A36,'[1]Res_Unres FB by County 1516'!$A$10:$P$421,12,FALSE)</f>
        <v>0</v>
      </c>
      <c r="L36" s="26">
        <f>VLOOKUP($A36,'[1]Res_Unres FB by County 1516'!$A$10:$P$421,13,FALSE)</f>
        <v>14214198.48</v>
      </c>
      <c r="M36" s="27">
        <f t="shared" si="18"/>
        <v>0.94189492174438905</v>
      </c>
      <c r="N36" s="28">
        <f t="shared" si="19"/>
        <v>952.82514515378739</v>
      </c>
      <c r="O36" s="26">
        <f>VLOOKUP($A36,'[1]Res_Unres FB by County 1516'!$A$10:$P$421,16,FALSE)</f>
        <v>15091783.65</v>
      </c>
    </row>
    <row r="37" spans="1:16" x14ac:dyDescent="0.2">
      <c r="A37" s="1" t="s">
        <v>48</v>
      </c>
      <c r="B37" s="24" t="str">
        <f>VLOOKUP($A37,'[1]Res_Unres FB by County 1516'!$A$10:$P$421,3,FALSE)</f>
        <v>Central Valley</v>
      </c>
      <c r="C37" s="25">
        <f>VLOOKUP($A37,'[1]Res_Unres FB by County 1516'!$A$10:$P$421,4,FALSE)</f>
        <v>13406.650000000001</v>
      </c>
      <c r="D37" s="26">
        <f>VLOOKUP($A37,'[1]Res_Unres FB by County 1516'!$A$10:$P$421,5,FALSE)</f>
        <v>679232.1</v>
      </c>
      <c r="E37" s="27">
        <f t="shared" si="14"/>
        <v>5.092858338166615E-2</v>
      </c>
      <c r="F37" s="25">
        <f t="shared" si="15"/>
        <v>50.663819820760587</v>
      </c>
      <c r="G37" s="26">
        <f>VLOOKUP($A37,'[1]Res_Unres FB by County 1516'!$A$10:$P$421,8,FALSE)</f>
        <v>261787.23</v>
      </c>
      <c r="H37" s="27">
        <f t="shared" si="16"/>
        <v>1.9628714207279681E-2</v>
      </c>
      <c r="I37" s="25">
        <f t="shared" si="17"/>
        <v>19.526669973483308</v>
      </c>
      <c r="J37" s="26">
        <f>VLOOKUP($A37,'[1]Res_Unres FB by County 1516'!$A$10:$P$421,11,FALSE)</f>
        <v>0</v>
      </c>
      <c r="K37" s="26">
        <f>VLOOKUP($A37,'[1]Res_Unres FB by County 1516'!$A$10:$P$421,12,FALSE)</f>
        <v>3225000</v>
      </c>
      <c r="L37" s="26">
        <f>VLOOKUP($A37,'[1]Res_Unres FB by County 1516'!$A$10:$P$421,13,FALSE)</f>
        <v>9170933.2200000007</v>
      </c>
      <c r="M37" s="27">
        <f t="shared" si="18"/>
        <v>0.9294427024110542</v>
      </c>
      <c r="N37" s="28">
        <f t="shared" si="19"/>
        <v>924.61078792987053</v>
      </c>
      <c r="O37" s="26">
        <f>VLOOKUP($A37,'[1]Res_Unres FB by County 1516'!$A$10:$P$421,16,FALSE)</f>
        <v>13336952.550000001</v>
      </c>
    </row>
    <row r="38" spans="1:16" x14ac:dyDescent="0.2">
      <c r="A38" s="1" t="s">
        <v>49</v>
      </c>
      <c r="B38" s="24" t="str">
        <f>VLOOKUP($A38,'[1]Res_Unres FB by County 1516'!$A$10:$P$421,3,FALSE)</f>
        <v>Battle Ground</v>
      </c>
      <c r="C38" s="25">
        <f>VLOOKUP($A38,'[1]Res_Unres FB by County 1516'!$A$10:$P$421,4,FALSE)</f>
        <v>12891.859999999997</v>
      </c>
      <c r="D38" s="26">
        <f>VLOOKUP($A38,'[1]Res_Unres FB by County 1516'!$A$10:$P$421,5,FALSE)</f>
        <v>236945.74</v>
      </c>
      <c r="E38" s="27">
        <f t="shared" si="14"/>
        <v>3.18971376450609E-2</v>
      </c>
      <c r="F38" s="25">
        <f t="shared" si="15"/>
        <v>18.37948441885035</v>
      </c>
      <c r="G38" s="26">
        <f>VLOOKUP($A38,'[1]Res_Unres FB by County 1516'!$A$10:$P$421,8,FALSE)</f>
        <v>143227.63</v>
      </c>
      <c r="H38" s="27">
        <f t="shared" si="16"/>
        <v>1.9281002598678727E-2</v>
      </c>
      <c r="I38" s="25">
        <f t="shared" si="17"/>
        <v>11.109927504642467</v>
      </c>
      <c r="J38" s="26">
        <f>VLOOKUP($A38,'[1]Res_Unres FB by County 1516'!$A$10:$P$421,11,FALSE)</f>
        <v>0</v>
      </c>
      <c r="K38" s="26">
        <f>VLOOKUP($A38,'[1]Res_Unres FB by County 1516'!$A$10:$P$421,12,FALSE)</f>
        <v>0</v>
      </c>
      <c r="L38" s="26">
        <f>VLOOKUP($A38,'[1]Res_Unres FB by County 1516'!$A$10:$P$421,13,FALSE)</f>
        <v>7048259.3200000003</v>
      </c>
      <c r="M38" s="27">
        <f t="shared" si="18"/>
        <v>0.94882185975626032</v>
      </c>
      <c r="N38" s="28">
        <f t="shared" si="19"/>
        <v>546.72167708926418</v>
      </c>
      <c r="O38" s="26">
        <f>VLOOKUP($A38,'[1]Res_Unres FB by County 1516'!$A$10:$P$421,16,FALSE)</f>
        <v>7428432.6900000004</v>
      </c>
    </row>
    <row r="39" spans="1:16" x14ac:dyDescent="0.2">
      <c r="A39" s="1" t="s">
        <v>50</v>
      </c>
      <c r="B39" s="24" t="str">
        <f>VLOOKUP($A39,'[1]Res_Unres FB by County 1516'!$A$10:$P$421,3,FALSE)</f>
        <v>Richland</v>
      </c>
      <c r="C39" s="25">
        <f>VLOOKUP($A39,'[1]Res_Unres FB by County 1516'!$A$10:$P$421,4,FALSE)</f>
        <v>12871.259999999998</v>
      </c>
      <c r="D39" s="26">
        <f>VLOOKUP($A39,'[1]Res_Unres FB by County 1516'!$A$10:$P$421,5,FALSE)</f>
        <v>3245979.75</v>
      </c>
      <c r="E39" s="27">
        <f t="shared" si="14"/>
        <v>0.16318765369167296</v>
      </c>
      <c r="F39" s="25">
        <f t="shared" si="15"/>
        <v>252.18818903510615</v>
      </c>
      <c r="G39" s="26">
        <f>VLOOKUP($A39,'[1]Res_Unres FB by County 1516'!$A$10:$P$421,8,FALSE)</f>
        <v>2423211.08</v>
      </c>
      <c r="H39" s="27">
        <f t="shared" si="16"/>
        <v>0.12182396718428845</v>
      </c>
      <c r="I39" s="25">
        <f t="shared" si="17"/>
        <v>188.26525763600458</v>
      </c>
      <c r="J39" s="26">
        <f>VLOOKUP($A39,'[1]Res_Unres FB by County 1516'!$A$10:$P$421,11,FALSE)</f>
        <v>0</v>
      </c>
      <c r="K39" s="26">
        <f>VLOOKUP($A39,'[1]Res_Unres FB by County 1516'!$A$10:$P$421,12,FALSE)</f>
        <v>6203440.4000000004</v>
      </c>
      <c r="L39" s="26">
        <f>VLOOKUP($A39,'[1]Res_Unres FB by County 1516'!$A$10:$P$421,13,FALSE)</f>
        <v>8018455.3600000003</v>
      </c>
      <c r="M39" s="27">
        <f t="shared" si="18"/>
        <v>0.71498837912403868</v>
      </c>
      <c r="N39" s="28">
        <f t="shared" si="19"/>
        <v>1104.934230215224</v>
      </c>
      <c r="O39" s="26">
        <f>VLOOKUP($A39,'[1]Res_Unres FB by County 1516'!$A$10:$P$421,16,FALSE)</f>
        <v>19891086.59</v>
      </c>
    </row>
    <row r="40" spans="1:16" x14ac:dyDescent="0.2">
      <c r="A40" s="1" t="s">
        <v>51</v>
      </c>
      <c r="B40" s="24" t="str">
        <f>VLOOKUP($A40,'[1]Res_Unres FB by County 1516'!$A$10:$P$421,3,FALSE)</f>
        <v>Clover Park</v>
      </c>
      <c r="C40" s="25">
        <f>VLOOKUP($A40,'[1]Res_Unres FB by County 1516'!$A$10:$P$421,4,FALSE)</f>
        <v>12671.419999999998</v>
      </c>
      <c r="D40" s="26">
        <f>VLOOKUP($A40,'[1]Res_Unres FB by County 1516'!$A$10:$P$421,5,FALSE)</f>
        <v>348062.63</v>
      </c>
      <c r="E40" s="27">
        <f t="shared" si="14"/>
        <v>1.6211008844313264E-2</v>
      </c>
      <c r="F40" s="25">
        <f t="shared" si="15"/>
        <v>27.468320835391776</v>
      </c>
      <c r="G40" s="26">
        <f>VLOOKUP($A40,'[1]Res_Unres FB by County 1516'!$A$10:$P$421,8,FALSE)</f>
        <v>1184203</v>
      </c>
      <c r="H40" s="27">
        <f t="shared" si="16"/>
        <v>5.5154227003520316E-2</v>
      </c>
      <c r="I40" s="25">
        <f t="shared" si="17"/>
        <v>93.454640442823305</v>
      </c>
      <c r="J40" s="26">
        <f>VLOOKUP($A40,'[1]Res_Unres FB by County 1516'!$A$10:$P$421,11,FALSE)</f>
        <v>1200000</v>
      </c>
      <c r="K40" s="26">
        <f>VLOOKUP($A40,'[1]Res_Unres FB by County 1516'!$A$10:$P$421,12,FALSE)</f>
        <v>5811562.5499999998</v>
      </c>
      <c r="L40" s="26">
        <f>VLOOKUP($A40,'[1]Res_Unres FB by County 1516'!$A$10:$P$421,13,FALSE)</f>
        <v>12926928.719999999</v>
      </c>
      <c r="M40" s="27">
        <f t="shared" si="18"/>
        <v>0.9286347641521665</v>
      </c>
      <c r="N40" s="28">
        <f t="shared" si="19"/>
        <v>1573.5009391212668</v>
      </c>
      <c r="O40" s="26">
        <f>VLOOKUP($A40,'[1]Res_Unres FB by County 1516'!$A$10:$P$421,16,FALSE)</f>
        <v>21470756.899999999</v>
      </c>
    </row>
    <row r="41" spans="1:16" x14ac:dyDescent="0.2">
      <c r="A41" s="1" t="s">
        <v>52</v>
      </c>
      <c r="B41" s="24" t="str">
        <f>VLOOKUP($A41,'[1]Res_Unres FB by County 1516'!$A$10:$P$421,3,FALSE)</f>
        <v>Central Kitsap</v>
      </c>
      <c r="C41" s="25">
        <f>VLOOKUP($A41,'[1]Res_Unres FB by County 1516'!$A$10:$P$421,4,FALSE)</f>
        <v>11073.5</v>
      </c>
      <c r="D41" s="26">
        <f>VLOOKUP($A41,'[1]Res_Unres FB by County 1516'!$A$10:$P$421,5,FALSE)</f>
        <v>1011681.13</v>
      </c>
      <c r="E41" s="27">
        <f t="shared" si="14"/>
        <v>7.5208771702362537E-2</v>
      </c>
      <c r="F41" s="25">
        <f t="shared" si="15"/>
        <v>91.360557186074857</v>
      </c>
      <c r="G41" s="26">
        <f>VLOOKUP($A41,'[1]Res_Unres FB by County 1516'!$A$10:$P$421,8,FALSE)</f>
        <v>283978.17</v>
      </c>
      <c r="H41" s="27">
        <f t="shared" si="16"/>
        <v>2.1111048454550786E-2</v>
      </c>
      <c r="I41" s="25">
        <f t="shared" si="17"/>
        <v>25.644843093872758</v>
      </c>
      <c r="J41" s="26">
        <f>VLOOKUP($A41,'[1]Res_Unres FB by County 1516'!$A$10:$P$421,11,FALSE)</f>
        <v>0</v>
      </c>
      <c r="K41" s="26">
        <f>VLOOKUP($A41,'[1]Res_Unres FB by County 1516'!$A$10:$P$421,12,FALSE)</f>
        <v>6555952.4800000004</v>
      </c>
      <c r="L41" s="26">
        <f>VLOOKUP($A41,'[1]Res_Unres FB by County 1516'!$A$10:$P$421,13,FALSE)</f>
        <v>5600025.6699999999</v>
      </c>
      <c r="M41" s="27">
        <f t="shared" si="18"/>
        <v>0.90368017984308679</v>
      </c>
      <c r="N41" s="28">
        <f t="shared" si="19"/>
        <v>1097.7539305549285</v>
      </c>
      <c r="O41" s="26">
        <f>VLOOKUP($A41,'[1]Res_Unres FB by County 1516'!$A$10:$P$421,16,FALSE)</f>
        <v>13451637.449999999</v>
      </c>
    </row>
    <row r="42" spans="1:16" x14ac:dyDescent="0.2">
      <c r="A42" s="1" t="s">
        <v>53</v>
      </c>
      <c r="B42" s="24" t="str">
        <f>VLOOKUP($A42,'[1]Res_Unres FB by County 1516'!$A$10:$P$421,3,FALSE)</f>
        <v>Marysville</v>
      </c>
      <c r="C42" s="25">
        <f>VLOOKUP($A42,'[1]Res_Unres FB by County 1516'!$A$10:$P$421,4,FALSE)</f>
        <v>11068.369999999999</v>
      </c>
      <c r="D42" s="26">
        <f>VLOOKUP($A42,'[1]Res_Unres FB by County 1516'!$A$10:$P$421,5,FALSE)</f>
        <v>130628.49</v>
      </c>
      <c r="E42" s="27">
        <f t="shared" si="14"/>
        <v>1.9080444429776123E-2</v>
      </c>
      <c r="F42" s="25">
        <f t="shared" si="15"/>
        <v>11.80196270995639</v>
      </c>
      <c r="G42" s="26">
        <f>VLOOKUP($A42,'[1]Res_Unres FB by County 1516'!$A$10:$P$421,8,FALSE)</f>
        <v>349727.28</v>
      </c>
      <c r="H42" s="27">
        <f t="shared" si="16"/>
        <v>5.1083434644439013E-2</v>
      </c>
      <c r="I42" s="25">
        <f t="shared" si="17"/>
        <v>31.596999377505455</v>
      </c>
      <c r="J42" s="26">
        <f>VLOOKUP($A42,'[1]Res_Unres FB by County 1516'!$A$10:$P$421,11,FALSE)</f>
        <v>32000</v>
      </c>
      <c r="K42" s="26">
        <f>VLOOKUP($A42,'[1]Res_Unres FB by County 1516'!$A$10:$P$421,12,FALSE)</f>
        <v>314484.46000000002</v>
      </c>
      <c r="L42" s="26">
        <f>VLOOKUP($A42,'[1]Res_Unres FB by County 1516'!$A$10:$P$421,13,FALSE)</f>
        <v>6019357.2199999997</v>
      </c>
      <c r="M42" s="27">
        <f t="shared" si="18"/>
        <v>0.92983612092578483</v>
      </c>
      <c r="N42" s="28">
        <f t="shared" si="19"/>
        <v>575.13813506415124</v>
      </c>
      <c r="O42" s="26">
        <f>VLOOKUP($A42,'[1]Res_Unres FB by County 1516'!$A$10:$P$421,16,FALSE)</f>
        <v>6846197.4500000002</v>
      </c>
    </row>
    <row r="43" spans="1:16" x14ac:dyDescent="0.2">
      <c r="A43" s="1" t="s">
        <v>54</v>
      </c>
      <c r="B43" s="24" t="str">
        <f>VLOOKUP($A43,'[1]Res_Unres FB by County 1516'!$A$10:$P$421,3,FALSE)</f>
        <v>Bellingham</v>
      </c>
      <c r="C43" s="25">
        <f>VLOOKUP($A43,'[1]Res_Unres FB by County 1516'!$A$10:$P$421,4,FALSE)</f>
        <v>11062.08</v>
      </c>
      <c r="D43" s="26">
        <f>VLOOKUP($A43,'[1]Res_Unres FB by County 1516'!$A$10:$P$421,5,FALSE)</f>
        <v>744483</v>
      </c>
      <c r="E43" s="27">
        <f t="shared" si="14"/>
        <v>9.3360010569622814E-2</v>
      </c>
      <c r="F43" s="25">
        <f t="shared" si="15"/>
        <v>67.300453440944196</v>
      </c>
      <c r="G43" s="26">
        <f>VLOOKUP($A43,'[1]Res_Unres FB by County 1516'!$A$10:$P$421,8,FALSE)</f>
        <v>195450</v>
      </c>
      <c r="H43" s="27">
        <f t="shared" si="16"/>
        <v>2.4509913679469888E-2</v>
      </c>
      <c r="I43" s="25">
        <f t="shared" si="17"/>
        <v>17.668467413000087</v>
      </c>
      <c r="J43" s="26">
        <f>VLOOKUP($A43,'[1]Res_Unres FB by County 1516'!$A$10:$P$421,11,FALSE)</f>
        <v>0</v>
      </c>
      <c r="K43" s="26">
        <f>VLOOKUP($A43,'[1]Res_Unres FB by County 1516'!$A$10:$P$421,12,FALSE)</f>
        <v>1019682</v>
      </c>
      <c r="L43" s="26">
        <f>VLOOKUP($A43,'[1]Res_Unres FB by County 1516'!$A$10:$P$421,13,FALSE)</f>
        <v>6014709.29</v>
      </c>
      <c r="M43" s="27">
        <f t="shared" si="18"/>
        <v>0.88213007575090729</v>
      </c>
      <c r="N43" s="28">
        <f t="shared" si="19"/>
        <v>635.9013214513003</v>
      </c>
      <c r="O43" s="26">
        <f>VLOOKUP($A43,'[1]Res_Unres FB by County 1516'!$A$10:$P$421,16,FALSE)</f>
        <v>7974324.29</v>
      </c>
    </row>
    <row r="44" spans="1:16" x14ac:dyDescent="0.2">
      <c r="A44" s="1">
        <f>COUNTA(A25:A43)</f>
        <v>19</v>
      </c>
      <c r="B44" s="18" t="s">
        <v>55</v>
      </c>
      <c r="C44" s="29">
        <f>SUM(C25:C43)</f>
        <v>296531.46000000002</v>
      </c>
      <c r="D44" s="30">
        <f>SUM(D25:D43)</f>
        <v>15146519.720000003</v>
      </c>
      <c r="E44" s="21">
        <f t="shared" si="14"/>
        <v>4.0944759359015759E-2</v>
      </c>
      <c r="F44" s="19">
        <f t="shared" si="15"/>
        <v>51.07896383068428</v>
      </c>
      <c r="G44" s="30">
        <f>SUM(G25:G43)</f>
        <v>28153302.410000004</v>
      </c>
      <c r="H44" s="21">
        <f t="shared" si="16"/>
        <v>7.6105284490993838E-2</v>
      </c>
      <c r="I44" s="19">
        <f t="shared" si="17"/>
        <v>94.942042270995472</v>
      </c>
      <c r="J44" s="30">
        <f t="shared" ref="J44:L44" si="20">SUM(J25:J43)</f>
        <v>5343769.3499999996</v>
      </c>
      <c r="K44" s="30">
        <f t="shared" si="20"/>
        <v>125831215.61</v>
      </c>
      <c r="L44" s="30">
        <f t="shared" si="20"/>
        <v>195450916.17999998</v>
      </c>
      <c r="M44" s="21">
        <f t="shared" si="18"/>
        <v>0.88294995614999061</v>
      </c>
      <c r="N44" s="29">
        <f t="shared" ref="N44" si="21">SUM($J44:$L44)/$C44</f>
        <v>1101.4881899546172</v>
      </c>
      <c r="O44" s="30">
        <f>SUM(O25:O43)</f>
        <v>369925723.26999992</v>
      </c>
      <c r="P44" s="23">
        <f>SUM(D44,G44,J44:L44)-O44</f>
        <v>0</v>
      </c>
    </row>
    <row r="45" spans="1:16" ht="4.5" customHeight="1" x14ac:dyDescent="0.2">
      <c r="N45" s="27"/>
    </row>
    <row r="46" spans="1:16" x14ac:dyDescent="0.2">
      <c r="B46" s="18" t="s">
        <v>56</v>
      </c>
    </row>
    <row r="47" spans="1:16" ht="4.5" customHeight="1" x14ac:dyDescent="0.2"/>
    <row r="48" spans="1:16" x14ac:dyDescent="0.2">
      <c r="A48" s="1" t="s">
        <v>57</v>
      </c>
      <c r="B48" s="24" t="str">
        <f>VLOOKUP($A48,'[1]Res_Unres FB by County 1516'!$A$10:$P$421,3,FALSE)</f>
        <v>Snohomish</v>
      </c>
      <c r="C48" s="25">
        <f>VLOOKUP($A48,'[1]Res_Unres FB by County 1516'!$A$10:$P$421,4,FALSE)</f>
        <v>9901.41</v>
      </c>
      <c r="D48" s="26">
        <f>VLOOKUP($A48,'[1]Res_Unres FB by County 1516'!$A$10:$P$421,5,FALSE)</f>
        <v>873770.56</v>
      </c>
      <c r="E48" s="27">
        <f>D48/$O48</f>
        <v>0.11305236725730886</v>
      </c>
      <c r="F48" s="25">
        <f>D48/$C48</f>
        <v>88.247084001167522</v>
      </c>
      <c r="G48" s="26">
        <f>VLOOKUP($A48,'[1]Res_Unres FB by County 1516'!$A$10:$P$421,8,FALSE)</f>
        <v>131303.26999999999</v>
      </c>
      <c r="H48" s="27">
        <f>G48/$O48</f>
        <v>1.6988607972927793E-2</v>
      </c>
      <c r="I48" s="25">
        <f>G48/$C48</f>
        <v>13.261067868111713</v>
      </c>
      <c r="J48" s="26">
        <f>VLOOKUP($A48,'[1]Res_Unres FB by County 1516'!$A$10:$P$421,11,FALSE)</f>
        <v>0</v>
      </c>
      <c r="K48" s="26">
        <f>VLOOKUP($A48,'[1]Res_Unres FB by County 1516'!$A$10:$P$421,12,FALSE)</f>
        <v>1120385.6000000001</v>
      </c>
      <c r="L48" s="26">
        <f>VLOOKUP($A48,'[1]Res_Unres FB by County 1516'!$A$10:$P$421,13,FALSE)</f>
        <v>5603441.6200000001</v>
      </c>
      <c r="M48" s="27">
        <f>SUM($J48:$L48)/$O48</f>
        <v>0.8699590247697635</v>
      </c>
      <c r="N48" s="28">
        <f t="shared" ref="N48:N75" si="22">SUM($J48:$L48)/$C48</f>
        <v>679.07774953264243</v>
      </c>
      <c r="O48" s="26">
        <f>VLOOKUP($A48,'[1]Res_Unres FB by County 1516'!$A$10:$P$421,16,FALSE)</f>
        <v>7728901.0499999998</v>
      </c>
    </row>
    <row r="49" spans="1:15" x14ac:dyDescent="0.2">
      <c r="A49" s="1" t="s">
        <v>58</v>
      </c>
      <c r="B49" s="24" t="str">
        <f>VLOOKUP($A49,'[1]Res_Unres FB by County 1516'!$A$10:$P$421,3,FALSE)</f>
        <v>Olympia</v>
      </c>
      <c r="C49" s="25">
        <f>VLOOKUP($A49,'[1]Res_Unres FB by County 1516'!$A$10:$P$421,4,FALSE)</f>
        <v>9795.6</v>
      </c>
      <c r="D49" s="26">
        <f>VLOOKUP($A49,'[1]Res_Unres FB by County 1516'!$A$10:$P$421,5,FALSE)</f>
        <v>208661</v>
      </c>
      <c r="E49" s="27">
        <f t="shared" ref="E49:E76" si="23">D49/$O49</f>
        <v>3.4093337545924661E-2</v>
      </c>
      <c r="F49" s="25">
        <f t="shared" ref="F49:F76" si="24">D49/$C49</f>
        <v>21.30150271550492</v>
      </c>
      <c r="G49" s="26">
        <f>VLOOKUP($A49,'[1]Res_Unres FB by County 1516'!$A$10:$P$421,8,FALSE)</f>
        <v>719512</v>
      </c>
      <c r="H49" s="27">
        <f t="shared" ref="H49:H76" si="25">G49/$O49</f>
        <v>0.11756181310519621</v>
      </c>
      <c r="I49" s="25">
        <f t="shared" ref="I49:I76" si="26">G49/$C49</f>
        <v>73.452570541875943</v>
      </c>
      <c r="J49" s="26">
        <f>VLOOKUP($A49,'[1]Res_Unres FB by County 1516'!$A$10:$P$421,11,FALSE)</f>
        <v>534536.31999999995</v>
      </c>
      <c r="K49" s="26">
        <f>VLOOKUP($A49,'[1]Res_Unres FB by County 1516'!$A$10:$P$421,12,FALSE)</f>
        <v>1417760.91</v>
      </c>
      <c r="L49" s="26">
        <f>VLOOKUP($A49,'[1]Res_Unres FB by County 1516'!$A$10:$P$421,13,FALSE)</f>
        <v>3239816.46</v>
      </c>
      <c r="M49" s="27">
        <f t="shared" ref="M49:M76" si="27">SUM($J49:$L49)/$O49</f>
        <v>0.84834484934887899</v>
      </c>
      <c r="N49" s="28">
        <f t="shared" si="22"/>
        <v>530.04549899955077</v>
      </c>
      <c r="O49" s="26">
        <f>VLOOKUP($A49,'[1]Res_Unres FB by County 1516'!$A$10:$P$421,16,FALSE)</f>
        <v>6120286.6900000004</v>
      </c>
    </row>
    <row r="50" spans="1:15" x14ac:dyDescent="0.2">
      <c r="A50" s="1" t="s">
        <v>59</v>
      </c>
      <c r="B50" s="24" t="str">
        <f>VLOOKUP($A50,'[1]Res_Unres FB by County 1516'!$A$10:$P$421,3,FALSE)</f>
        <v>South Kitsap</v>
      </c>
      <c r="C50" s="25">
        <f>VLOOKUP($A50,'[1]Res_Unres FB by County 1516'!$A$10:$P$421,4,FALSE)</f>
        <v>9745.84</v>
      </c>
      <c r="D50" s="26">
        <f>VLOOKUP($A50,'[1]Res_Unres FB by County 1516'!$A$10:$P$421,5,FALSE)</f>
        <v>842722</v>
      </c>
      <c r="E50" s="27">
        <f t="shared" si="23"/>
        <v>4.8438256060118152E-2</v>
      </c>
      <c r="F50" s="25">
        <f t="shared" si="24"/>
        <v>86.469919473334258</v>
      </c>
      <c r="G50" s="26">
        <f>VLOOKUP($A50,'[1]Res_Unres FB by County 1516'!$A$10:$P$421,8,FALSE)</f>
        <v>471630</v>
      </c>
      <c r="H50" s="27">
        <f t="shared" si="25"/>
        <v>2.7108506370586649E-2</v>
      </c>
      <c r="I50" s="25">
        <f t="shared" si="26"/>
        <v>48.392955353258415</v>
      </c>
      <c r="J50" s="26">
        <f>VLOOKUP($A50,'[1]Res_Unres FB by County 1516'!$A$10:$P$421,11,FALSE)</f>
        <v>0</v>
      </c>
      <c r="K50" s="26">
        <f>VLOOKUP($A50,'[1]Res_Unres FB by County 1516'!$A$10:$P$421,12,FALSE)</f>
        <v>8791424.7799999993</v>
      </c>
      <c r="L50" s="26">
        <f>VLOOKUP($A50,'[1]Res_Unres FB by County 1516'!$A$10:$P$421,13,FALSE)</f>
        <v>7292083.2700000005</v>
      </c>
      <c r="M50" s="27">
        <f t="shared" si="27"/>
        <v>0.92445323756929521</v>
      </c>
      <c r="N50" s="28">
        <f t="shared" si="22"/>
        <v>1650.2946949672887</v>
      </c>
      <c r="O50" s="26">
        <f>VLOOKUP($A50,'[1]Res_Unres FB by County 1516'!$A$10:$P$421,16,FALSE)</f>
        <v>17397860.050000001</v>
      </c>
    </row>
    <row r="51" spans="1:15" x14ac:dyDescent="0.2">
      <c r="A51" s="1" t="s">
        <v>60</v>
      </c>
      <c r="B51" s="24" t="str">
        <f>VLOOKUP($A51,'[1]Res_Unres FB by County 1516'!$A$10:$P$421,3,FALSE)</f>
        <v>Mead</v>
      </c>
      <c r="C51" s="25">
        <f>VLOOKUP($A51,'[1]Res_Unres FB by County 1516'!$A$10:$P$421,4,FALSE)</f>
        <v>9677.5899999999983</v>
      </c>
      <c r="D51" s="26">
        <f>VLOOKUP($A51,'[1]Res_Unres FB by County 1516'!$A$10:$P$421,5,FALSE)</f>
        <v>61336.49</v>
      </c>
      <c r="E51" s="27">
        <f t="shared" si="23"/>
        <v>7.5512557022599019E-3</v>
      </c>
      <c r="F51" s="25">
        <f t="shared" si="24"/>
        <v>6.3379922067374217</v>
      </c>
      <c r="G51" s="26">
        <f>VLOOKUP($A51,'[1]Res_Unres FB by County 1516'!$A$10:$P$421,8,FALSE)</f>
        <v>0</v>
      </c>
      <c r="H51" s="27">
        <f t="shared" si="25"/>
        <v>0</v>
      </c>
      <c r="I51" s="25">
        <f t="shared" si="26"/>
        <v>0</v>
      </c>
      <c r="J51" s="26">
        <f>VLOOKUP($A51,'[1]Res_Unres FB by County 1516'!$A$10:$P$421,11,FALSE)</f>
        <v>0</v>
      </c>
      <c r="K51" s="26">
        <f>VLOOKUP($A51,'[1]Res_Unres FB by County 1516'!$A$10:$P$421,12,FALSE)</f>
        <v>1782279.46</v>
      </c>
      <c r="L51" s="26">
        <f>VLOOKUP($A51,'[1]Res_Unres FB by County 1516'!$A$10:$P$421,13,FALSE)</f>
        <v>6279071.5099999998</v>
      </c>
      <c r="M51" s="27">
        <f t="shared" si="27"/>
        <v>0.9924487442977401</v>
      </c>
      <c r="N51" s="28">
        <f t="shared" si="22"/>
        <v>832.9915784818329</v>
      </c>
      <c r="O51" s="26">
        <f>VLOOKUP($A51,'[1]Res_Unres FB by County 1516'!$A$10:$P$421,16,FALSE)</f>
        <v>8122687.46</v>
      </c>
    </row>
    <row r="52" spans="1:15" x14ac:dyDescent="0.2">
      <c r="A52" s="1" t="s">
        <v>61</v>
      </c>
      <c r="B52" s="24" t="str">
        <f>VLOOKUP($A52,'[1]Res_Unres FB by County 1516'!$A$10:$P$421,3,FALSE)</f>
        <v>Shoreline</v>
      </c>
      <c r="C52" s="25">
        <f>VLOOKUP($A52,'[1]Res_Unres FB by County 1516'!$A$10:$P$421,4,FALSE)</f>
        <v>9343.32</v>
      </c>
      <c r="D52" s="26">
        <f>VLOOKUP($A52,'[1]Res_Unres FB by County 1516'!$A$10:$P$421,5,FALSE)</f>
        <v>303440.73</v>
      </c>
      <c r="E52" s="27">
        <f t="shared" si="23"/>
        <v>1.5836812949309512E-2</v>
      </c>
      <c r="F52" s="25">
        <f t="shared" si="24"/>
        <v>32.476756656092263</v>
      </c>
      <c r="G52" s="26">
        <f>VLOOKUP($A52,'[1]Res_Unres FB by County 1516'!$A$10:$P$421,8,FALSE)</f>
        <v>460632.1</v>
      </c>
      <c r="H52" s="27">
        <f t="shared" si="25"/>
        <v>2.404075552463782E-2</v>
      </c>
      <c r="I52" s="25">
        <f t="shared" si="26"/>
        <v>49.300687550035747</v>
      </c>
      <c r="J52" s="26">
        <f>VLOOKUP($A52,'[1]Res_Unres FB by County 1516'!$A$10:$P$421,11,FALSE)</f>
        <v>3172308</v>
      </c>
      <c r="K52" s="26">
        <f>VLOOKUP($A52,'[1]Res_Unres FB by County 1516'!$A$10:$P$421,12,FALSE)</f>
        <v>1079767.9099999999</v>
      </c>
      <c r="L52" s="26">
        <f>VLOOKUP($A52,'[1]Res_Unres FB by County 1516'!$A$10:$P$421,13,FALSE)</f>
        <v>14144318.140000001</v>
      </c>
      <c r="M52" s="27">
        <f t="shared" si="27"/>
        <v>0.96012243152605281</v>
      </c>
      <c r="N52" s="28">
        <f t="shared" si="22"/>
        <v>1968.9354587020462</v>
      </c>
      <c r="O52" s="26">
        <f>VLOOKUP($A52,'[1]Res_Unres FB by County 1516'!$A$10:$P$421,16,FALSE)</f>
        <v>19160466.879999999</v>
      </c>
    </row>
    <row r="53" spans="1:15" x14ac:dyDescent="0.2">
      <c r="A53" s="1" t="s">
        <v>62</v>
      </c>
      <c r="B53" s="24" t="str">
        <f>VLOOKUP($A53,'[1]Res_Unres FB by County 1516'!$A$10:$P$421,3,FALSE)</f>
        <v>Sumner</v>
      </c>
      <c r="C53" s="25">
        <f>VLOOKUP($A53,'[1]Res_Unres FB by County 1516'!$A$10:$P$421,4,FALSE)</f>
        <v>9098.909999999998</v>
      </c>
      <c r="D53" s="26">
        <f>VLOOKUP($A53,'[1]Res_Unres FB by County 1516'!$A$10:$P$421,5,FALSE)</f>
        <v>1338340.3700000001</v>
      </c>
      <c r="E53" s="27">
        <f t="shared" si="23"/>
        <v>0.15127868757413646</v>
      </c>
      <c r="F53" s="25">
        <f t="shared" si="24"/>
        <v>147.08798856126728</v>
      </c>
      <c r="G53" s="26">
        <f>VLOOKUP($A53,'[1]Res_Unres FB by County 1516'!$A$10:$P$421,8,FALSE)</f>
        <v>139516.81</v>
      </c>
      <c r="H53" s="27">
        <f t="shared" si="25"/>
        <v>1.577021838721801E-2</v>
      </c>
      <c r="I53" s="25">
        <f t="shared" si="26"/>
        <v>15.333354214955421</v>
      </c>
      <c r="J53" s="26">
        <f>VLOOKUP($A53,'[1]Res_Unres FB by County 1516'!$A$10:$P$421,11,FALSE)</f>
        <v>0</v>
      </c>
      <c r="K53" s="26">
        <f>VLOOKUP($A53,'[1]Res_Unres FB by County 1516'!$A$10:$P$421,12,FALSE)</f>
        <v>2204526.1799999997</v>
      </c>
      <c r="L53" s="26">
        <f>VLOOKUP($A53,'[1]Res_Unres FB by County 1516'!$A$10:$P$421,13,FALSE)</f>
        <v>5164470.03</v>
      </c>
      <c r="M53" s="27">
        <f t="shared" si="27"/>
        <v>0.83295109403864542</v>
      </c>
      <c r="N53" s="28">
        <f t="shared" si="22"/>
        <v>809.87681051906236</v>
      </c>
      <c r="O53" s="26">
        <f>VLOOKUP($A53,'[1]Res_Unres FB by County 1516'!$A$10:$P$421,16,FALSE)</f>
        <v>8846853.3900000006</v>
      </c>
    </row>
    <row r="54" spans="1:15" x14ac:dyDescent="0.2">
      <c r="A54" s="1" t="s">
        <v>63</v>
      </c>
      <c r="B54" s="24" t="str">
        <f>VLOOKUP($A54,'[1]Res_Unres FB by County 1516'!$A$10:$P$421,3,FALSE)</f>
        <v>Peninsula</v>
      </c>
      <c r="C54" s="25">
        <f>VLOOKUP($A54,'[1]Res_Unres FB by County 1516'!$A$10:$P$421,4,FALSE)</f>
        <v>8694.7900000000009</v>
      </c>
      <c r="D54" s="26">
        <f>VLOOKUP($A54,'[1]Res_Unres FB by County 1516'!$A$10:$P$421,5,FALSE)</f>
        <v>1170357.72</v>
      </c>
      <c r="E54" s="27">
        <f t="shared" si="23"/>
        <v>0.11072704376109774</v>
      </c>
      <c r="F54" s="25">
        <f t="shared" si="24"/>
        <v>134.60448383457219</v>
      </c>
      <c r="G54" s="26">
        <f>VLOOKUP($A54,'[1]Res_Unres FB by County 1516'!$A$10:$P$421,8,FALSE)</f>
        <v>285590.16000000003</v>
      </c>
      <c r="H54" s="27">
        <f t="shared" si="25"/>
        <v>2.7019562996567333E-2</v>
      </c>
      <c r="I54" s="25">
        <f t="shared" si="26"/>
        <v>32.846125093303002</v>
      </c>
      <c r="J54" s="26">
        <f>VLOOKUP($A54,'[1]Res_Unres FB by County 1516'!$A$10:$P$421,11,FALSE)</f>
        <v>0</v>
      </c>
      <c r="K54" s="26">
        <f>VLOOKUP($A54,'[1]Res_Unres FB by County 1516'!$A$10:$P$421,12,FALSE)</f>
        <v>4062277</v>
      </c>
      <c r="L54" s="26">
        <f>VLOOKUP($A54,'[1]Res_Unres FB by County 1516'!$A$10:$P$421,13,FALSE)</f>
        <v>5051530.08</v>
      </c>
      <c r="M54" s="27">
        <f t="shared" si="27"/>
        <v>0.86225339324233485</v>
      </c>
      <c r="N54" s="28">
        <f t="shared" si="22"/>
        <v>1048.1917424112601</v>
      </c>
      <c r="O54" s="26">
        <f>VLOOKUP($A54,'[1]Res_Unres FB by County 1516'!$A$10:$P$421,16,FALSE)</f>
        <v>10569754.960000001</v>
      </c>
    </row>
    <row r="55" spans="1:15" x14ac:dyDescent="0.2">
      <c r="A55" s="1" t="s">
        <v>64</v>
      </c>
      <c r="B55" s="24" t="str">
        <f>VLOOKUP($A55,'[1]Res_Unres FB by County 1516'!$A$10:$P$421,3,FALSE)</f>
        <v>Moses Lake</v>
      </c>
      <c r="C55" s="25">
        <f>VLOOKUP($A55,'[1]Res_Unres FB by County 1516'!$A$10:$P$421,4,FALSE)</f>
        <v>8463.5500000000011</v>
      </c>
      <c r="D55" s="26">
        <f>VLOOKUP($A55,'[1]Res_Unres FB by County 1516'!$A$10:$P$421,5,FALSE)</f>
        <v>79084.22</v>
      </c>
      <c r="E55" s="27">
        <f t="shared" si="23"/>
        <v>5.3229593807562888E-3</v>
      </c>
      <c r="F55" s="25">
        <f t="shared" si="24"/>
        <v>9.3440955627366762</v>
      </c>
      <c r="G55" s="26">
        <f>VLOOKUP($A55,'[1]Res_Unres FB by County 1516'!$A$10:$P$421,8,FALSE)</f>
        <v>1414860</v>
      </c>
      <c r="H55" s="27">
        <f t="shared" si="25"/>
        <v>9.5230658018209485E-2</v>
      </c>
      <c r="I55" s="25">
        <f t="shared" si="26"/>
        <v>167.17098617010589</v>
      </c>
      <c r="J55" s="26">
        <f>VLOOKUP($A55,'[1]Res_Unres FB by County 1516'!$A$10:$P$421,11,FALSE)</f>
        <v>0</v>
      </c>
      <c r="K55" s="26">
        <f>VLOOKUP($A55,'[1]Res_Unres FB by County 1516'!$A$10:$P$421,12,FALSE)</f>
        <v>516640.61</v>
      </c>
      <c r="L55" s="26">
        <f>VLOOKUP($A55,'[1]Res_Unres FB by County 1516'!$A$10:$P$421,13,FALSE)</f>
        <v>12846605.379999999</v>
      </c>
      <c r="M55" s="27">
        <f t="shared" si="27"/>
        <v>0.89944638260103404</v>
      </c>
      <c r="N55" s="28">
        <f t="shared" si="22"/>
        <v>1578.9173561921411</v>
      </c>
      <c r="O55" s="26">
        <f>VLOOKUP($A55,'[1]Res_Unres FB by County 1516'!$A$10:$P$421,16,FALSE)</f>
        <v>14857190.210000001</v>
      </c>
    </row>
    <row r="56" spans="1:15" x14ac:dyDescent="0.2">
      <c r="A56" s="1" t="s">
        <v>65</v>
      </c>
      <c r="B56" s="24" t="str">
        <f>VLOOKUP($A56,'[1]Res_Unres FB by County 1516'!$A$10:$P$421,3,FALSE)</f>
        <v>Lake Stevens</v>
      </c>
      <c r="C56" s="25">
        <f>VLOOKUP($A56,'[1]Res_Unres FB by County 1516'!$A$10:$P$421,4,FALSE)</f>
        <v>8384.2499999999964</v>
      </c>
      <c r="D56" s="26">
        <f>VLOOKUP($A56,'[1]Res_Unres FB by County 1516'!$A$10:$P$421,5,FALSE)</f>
        <v>202809.13</v>
      </c>
      <c r="E56" s="27">
        <f t="shared" si="23"/>
        <v>2.1327860564640835E-2</v>
      </c>
      <c r="F56" s="25">
        <f t="shared" si="24"/>
        <v>24.189298983212581</v>
      </c>
      <c r="G56" s="26">
        <f>VLOOKUP($A56,'[1]Res_Unres FB by County 1516'!$A$10:$P$421,8,FALSE)</f>
        <v>83899.91</v>
      </c>
      <c r="H56" s="27">
        <f t="shared" si="25"/>
        <v>8.8231017107854824E-3</v>
      </c>
      <c r="I56" s="25">
        <f t="shared" si="26"/>
        <v>10.006847362614431</v>
      </c>
      <c r="J56" s="26">
        <f>VLOOKUP($A56,'[1]Res_Unres FB by County 1516'!$A$10:$P$421,11,FALSE)</f>
        <v>0</v>
      </c>
      <c r="K56" s="26">
        <f>VLOOKUP($A56,'[1]Res_Unres FB by County 1516'!$A$10:$P$421,12,FALSE)</f>
        <v>2065235.11</v>
      </c>
      <c r="L56" s="26">
        <f>VLOOKUP($A56,'[1]Res_Unres FB by County 1516'!$A$10:$P$421,13,FALSE)</f>
        <v>7157173.25</v>
      </c>
      <c r="M56" s="27">
        <f t="shared" si="27"/>
        <v>0.96984903772457354</v>
      </c>
      <c r="N56" s="28">
        <f t="shared" si="22"/>
        <v>1099.9681975131948</v>
      </c>
      <c r="O56" s="26">
        <f>VLOOKUP($A56,'[1]Res_Unres FB by County 1516'!$A$10:$P$421,16,FALSE)</f>
        <v>9509117.4000000004</v>
      </c>
    </row>
    <row r="57" spans="1:15" x14ac:dyDescent="0.2">
      <c r="A57" s="1" t="s">
        <v>66</v>
      </c>
      <c r="B57" s="24" t="str">
        <f>VLOOKUP($A57,'[1]Res_Unres FB by County 1516'!$A$10:$P$421,3,FALSE)</f>
        <v>Wenatchee</v>
      </c>
      <c r="C57" s="25">
        <f>VLOOKUP($A57,'[1]Res_Unres FB by County 1516'!$A$10:$P$421,4,FALSE)</f>
        <v>8054.2499999999991</v>
      </c>
      <c r="D57" s="26">
        <f>VLOOKUP($A57,'[1]Res_Unres FB by County 1516'!$A$10:$P$421,5,FALSE)</f>
        <v>28123.09</v>
      </c>
      <c r="E57" s="27">
        <f t="shared" si="23"/>
        <v>2.3176119561054021E-3</v>
      </c>
      <c r="F57" s="25">
        <f t="shared" si="24"/>
        <v>3.4917081044169231</v>
      </c>
      <c r="G57" s="26">
        <f>VLOOKUP($A57,'[1]Res_Unres FB by County 1516'!$A$10:$P$421,8,FALSE)</f>
        <v>335159</v>
      </c>
      <c r="H57" s="27">
        <f t="shared" si="25"/>
        <v>2.7620311480578075E-2</v>
      </c>
      <c r="I57" s="25">
        <f t="shared" si="26"/>
        <v>41.612688953037221</v>
      </c>
      <c r="J57" s="26">
        <f>VLOOKUP($A57,'[1]Res_Unres FB by County 1516'!$A$10:$P$421,11,FALSE)</f>
        <v>0</v>
      </c>
      <c r="K57" s="26">
        <f>VLOOKUP($A57,'[1]Res_Unres FB by County 1516'!$A$10:$P$421,12,FALSE)</f>
        <v>750000</v>
      </c>
      <c r="L57" s="26">
        <f>VLOOKUP($A57,'[1]Res_Unres FB by County 1516'!$A$10:$P$421,13,FALSE)</f>
        <v>11021229.870000001</v>
      </c>
      <c r="M57" s="27">
        <f t="shared" si="27"/>
        <v>0.97006207656331656</v>
      </c>
      <c r="N57" s="28">
        <f t="shared" si="22"/>
        <v>1461.4929844492042</v>
      </c>
      <c r="O57" s="26">
        <f>VLOOKUP($A57,'[1]Res_Unres FB by County 1516'!$A$10:$P$421,16,FALSE)</f>
        <v>12134511.960000001</v>
      </c>
    </row>
    <row r="58" spans="1:15" x14ac:dyDescent="0.2">
      <c r="A58" s="1" t="s">
        <v>67</v>
      </c>
      <c r="B58" s="24" t="str">
        <f>VLOOKUP($A58,'[1]Res_Unres FB by County 1516'!$A$10:$P$421,3,FALSE)</f>
        <v>Tahoma</v>
      </c>
      <c r="C58" s="25">
        <f>VLOOKUP($A58,'[1]Res_Unres FB by County 1516'!$A$10:$P$421,4,FALSE)</f>
        <v>7829.7900000000009</v>
      </c>
      <c r="D58" s="26">
        <f>VLOOKUP($A58,'[1]Res_Unres FB by County 1516'!$A$10:$P$421,5,FALSE)</f>
        <v>0</v>
      </c>
      <c r="E58" s="27">
        <f t="shared" si="23"/>
        <v>0</v>
      </c>
      <c r="F58" s="25">
        <f t="shared" si="24"/>
        <v>0</v>
      </c>
      <c r="G58" s="26">
        <f>VLOOKUP($A58,'[1]Res_Unres FB by County 1516'!$A$10:$P$421,8,FALSE)</f>
        <v>0</v>
      </c>
      <c r="H58" s="27">
        <f t="shared" si="25"/>
        <v>0</v>
      </c>
      <c r="I58" s="25">
        <f t="shared" si="26"/>
        <v>0</v>
      </c>
      <c r="J58" s="26">
        <f>VLOOKUP($A58,'[1]Res_Unres FB by County 1516'!$A$10:$P$421,11,FALSE)</f>
        <v>0</v>
      </c>
      <c r="K58" s="26">
        <f>VLOOKUP($A58,'[1]Res_Unres FB by County 1516'!$A$10:$P$421,12,FALSE)</f>
        <v>0</v>
      </c>
      <c r="L58" s="26">
        <f>VLOOKUP($A58,'[1]Res_Unres FB by County 1516'!$A$10:$P$421,13,FALSE)</f>
        <v>14412358.77</v>
      </c>
      <c r="M58" s="27">
        <f t="shared" si="27"/>
        <v>1</v>
      </c>
      <c r="N58" s="28">
        <f t="shared" si="22"/>
        <v>1840.7082143965545</v>
      </c>
      <c r="O58" s="26">
        <f>VLOOKUP($A58,'[1]Res_Unres FB by County 1516'!$A$10:$P$421,16,FALSE)</f>
        <v>14412358.77</v>
      </c>
    </row>
    <row r="59" spans="1:15" x14ac:dyDescent="0.2">
      <c r="A59" s="1" t="s">
        <v>68</v>
      </c>
      <c r="B59" s="24" t="str">
        <f>VLOOKUP($A59,'[1]Res_Unres FB by County 1516'!$A$10:$P$421,3,FALSE)</f>
        <v>Franklin Pierce</v>
      </c>
      <c r="C59" s="25">
        <f>VLOOKUP($A59,'[1]Res_Unres FB by County 1516'!$A$10:$P$421,4,FALSE)</f>
        <v>7739.739999999998</v>
      </c>
      <c r="D59" s="26">
        <f>VLOOKUP($A59,'[1]Res_Unres FB by County 1516'!$A$10:$P$421,5,FALSE)</f>
        <v>100000</v>
      </c>
      <c r="E59" s="27">
        <f t="shared" si="23"/>
        <v>5.8411557541150272E-3</v>
      </c>
      <c r="F59" s="25">
        <f t="shared" si="24"/>
        <v>12.920330657102181</v>
      </c>
      <c r="G59" s="26">
        <f>VLOOKUP($A59,'[1]Res_Unres FB by County 1516'!$A$10:$P$421,8,FALSE)</f>
        <v>4498855.4400000004</v>
      </c>
      <c r="H59" s="27">
        <f t="shared" si="25"/>
        <v>0.26278515340287695</v>
      </c>
      <c r="I59" s="25">
        <f t="shared" si="26"/>
        <v>581.26699863302917</v>
      </c>
      <c r="J59" s="26">
        <f>VLOOKUP($A59,'[1]Res_Unres FB by County 1516'!$A$10:$P$421,11,FALSE)</f>
        <v>0</v>
      </c>
      <c r="K59" s="26">
        <f>VLOOKUP($A59,'[1]Res_Unres FB by County 1516'!$A$10:$P$421,12,FALSE)</f>
        <v>8035445.6100000003</v>
      </c>
      <c r="L59" s="26">
        <f>VLOOKUP($A59,'[1]Res_Unres FB by County 1516'!$A$10:$P$421,13,FALSE)</f>
        <v>4485598.54</v>
      </c>
      <c r="M59" s="27">
        <f t="shared" si="27"/>
        <v>0.73137369084300807</v>
      </c>
      <c r="N59" s="28">
        <f t="shared" si="22"/>
        <v>1617.760305901749</v>
      </c>
      <c r="O59" s="26">
        <f>VLOOKUP($A59,'[1]Res_Unres FB by County 1516'!$A$10:$P$421,16,FALSE)</f>
        <v>17119899.59</v>
      </c>
    </row>
    <row r="60" spans="1:15" x14ac:dyDescent="0.2">
      <c r="A60" s="1" t="s">
        <v>69</v>
      </c>
      <c r="B60" s="24" t="str">
        <f>VLOOKUP($A60,'[1]Res_Unres FB by County 1516'!$A$10:$P$421,3,FALSE)</f>
        <v>Tumwater</v>
      </c>
      <c r="C60" s="25">
        <f>VLOOKUP($A60,'[1]Res_Unres FB by County 1516'!$A$10:$P$421,4,FALSE)</f>
        <v>6838.1100000000006</v>
      </c>
      <c r="D60" s="26">
        <f>VLOOKUP($A60,'[1]Res_Unres FB by County 1516'!$A$10:$P$421,5,FALSE)</f>
        <v>1359107.66</v>
      </c>
      <c r="E60" s="27">
        <f t="shared" si="23"/>
        <v>0.16739307535982695</v>
      </c>
      <c r="F60" s="25">
        <f t="shared" si="24"/>
        <v>198.75486940104793</v>
      </c>
      <c r="G60" s="26">
        <f>VLOOKUP($A60,'[1]Res_Unres FB by County 1516'!$A$10:$P$421,8,FALSE)</f>
        <v>952684.9</v>
      </c>
      <c r="H60" s="27">
        <f t="shared" si="25"/>
        <v>0.11733644063184016</v>
      </c>
      <c r="I60" s="25">
        <f t="shared" si="26"/>
        <v>139.31991442079755</v>
      </c>
      <c r="J60" s="26">
        <f>VLOOKUP($A60,'[1]Res_Unres FB by County 1516'!$A$10:$P$421,11,FALSE)</f>
        <v>0</v>
      </c>
      <c r="K60" s="26">
        <f>VLOOKUP($A60,'[1]Res_Unres FB by County 1516'!$A$10:$P$421,12,FALSE)</f>
        <v>1650000</v>
      </c>
      <c r="L60" s="26">
        <f>VLOOKUP($A60,'[1]Res_Unres FB by County 1516'!$A$10:$P$421,13,FALSE)</f>
        <v>4157466</v>
      </c>
      <c r="M60" s="27">
        <f t="shared" si="27"/>
        <v>0.71527048400833293</v>
      </c>
      <c r="N60" s="28">
        <f t="shared" si="22"/>
        <v>849.27940615169973</v>
      </c>
      <c r="O60" s="26">
        <f>VLOOKUP($A60,'[1]Res_Unres FB by County 1516'!$A$10:$P$421,16,FALSE)</f>
        <v>8119258.5599999996</v>
      </c>
    </row>
    <row r="61" spans="1:15" x14ac:dyDescent="0.2">
      <c r="A61" s="1" t="s">
        <v>70</v>
      </c>
      <c r="B61" s="24" t="str">
        <f>VLOOKUP($A61,'[1]Res_Unres FB by County 1516'!$A$10:$P$421,3,FALSE)</f>
        <v>Mt Vernon</v>
      </c>
      <c r="C61" s="25">
        <f>VLOOKUP($A61,'[1]Res_Unres FB by County 1516'!$A$10:$P$421,4,FALSE)</f>
        <v>6811.31</v>
      </c>
      <c r="D61" s="26">
        <f>VLOOKUP($A61,'[1]Res_Unres FB by County 1516'!$A$10:$P$421,5,FALSE)</f>
        <v>909480.51</v>
      </c>
      <c r="E61" s="27">
        <f t="shared" si="23"/>
        <v>0.11638331995316629</v>
      </c>
      <c r="F61" s="25">
        <f t="shared" si="24"/>
        <v>133.52505024730925</v>
      </c>
      <c r="G61" s="26">
        <f>VLOOKUP($A61,'[1]Res_Unres FB by County 1516'!$A$10:$P$421,8,FALSE)</f>
        <v>374668.85</v>
      </c>
      <c r="H61" s="27">
        <f t="shared" si="25"/>
        <v>4.7945177677347774E-2</v>
      </c>
      <c r="I61" s="25">
        <f t="shared" si="26"/>
        <v>55.006870924976248</v>
      </c>
      <c r="J61" s="26">
        <f>VLOOKUP($A61,'[1]Res_Unres FB by County 1516'!$A$10:$P$421,11,FALSE)</f>
        <v>0</v>
      </c>
      <c r="K61" s="26">
        <f>VLOOKUP($A61,'[1]Res_Unres FB by County 1516'!$A$10:$P$421,12,FALSE)</f>
        <v>697368</v>
      </c>
      <c r="L61" s="26">
        <f>VLOOKUP($A61,'[1]Res_Unres FB by County 1516'!$A$10:$P$421,13,FALSE)</f>
        <v>5833008.9000000004</v>
      </c>
      <c r="M61" s="27">
        <f t="shared" si="27"/>
        <v>0.83567150236948595</v>
      </c>
      <c r="N61" s="28">
        <f t="shared" si="22"/>
        <v>958.75490911439942</v>
      </c>
      <c r="O61" s="26">
        <f>VLOOKUP($A61,'[1]Res_Unres FB by County 1516'!$A$10:$P$421,16,FALSE)</f>
        <v>7814526.2599999998</v>
      </c>
    </row>
    <row r="62" spans="1:15" x14ac:dyDescent="0.2">
      <c r="A62" s="1" t="s">
        <v>71</v>
      </c>
      <c r="B62" s="24" t="str">
        <f>VLOOKUP($A62,'[1]Res_Unres FB by County 1516'!$A$10:$P$421,3,FALSE)</f>
        <v>Longview</v>
      </c>
      <c r="C62" s="25">
        <f>VLOOKUP($A62,'[1]Res_Unres FB by County 1516'!$A$10:$P$421,4,FALSE)</f>
        <v>6786.91</v>
      </c>
      <c r="D62" s="26">
        <f>VLOOKUP($A62,'[1]Res_Unres FB by County 1516'!$A$10:$P$421,5,FALSE)</f>
        <v>663661.92000000004</v>
      </c>
      <c r="E62" s="27">
        <f t="shared" si="23"/>
        <v>6.3106257230886573E-2</v>
      </c>
      <c r="F62" s="25">
        <f t="shared" si="24"/>
        <v>97.785578414919314</v>
      </c>
      <c r="G62" s="26">
        <f>VLOOKUP($A62,'[1]Res_Unres FB by County 1516'!$A$10:$P$421,8,FALSE)</f>
        <v>255077.66</v>
      </c>
      <c r="H62" s="27">
        <f t="shared" si="25"/>
        <v>2.4254813995976482E-2</v>
      </c>
      <c r="I62" s="25">
        <f t="shared" si="26"/>
        <v>37.583769344222922</v>
      </c>
      <c r="J62" s="26">
        <f>VLOOKUP($A62,'[1]Res_Unres FB by County 1516'!$A$10:$P$421,11,FALSE)</f>
        <v>0</v>
      </c>
      <c r="K62" s="26">
        <f>VLOOKUP($A62,'[1]Res_Unres FB by County 1516'!$A$10:$P$421,12,FALSE)</f>
        <v>1949641.93</v>
      </c>
      <c r="L62" s="26">
        <f>VLOOKUP($A62,'[1]Res_Unres FB by County 1516'!$A$10:$P$421,13,FALSE)</f>
        <v>7648197.1799999997</v>
      </c>
      <c r="M62" s="27">
        <f t="shared" si="27"/>
        <v>0.9126389287731369</v>
      </c>
      <c r="N62" s="28">
        <f t="shared" si="22"/>
        <v>1414.1692036582185</v>
      </c>
      <c r="O62" s="26">
        <f>VLOOKUP($A62,'[1]Res_Unres FB by County 1516'!$A$10:$P$421,16,FALSE)</f>
        <v>10516578.689999999</v>
      </c>
    </row>
    <row r="63" spans="1:15" x14ac:dyDescent="0.2">
      <c r="A63" s="1" t="s">
        <v>72</v>
      </c>
      <c r="B63" s="24" t="str">
        <f>VLOOKUP($A63,'[1]Res_Unres FB by County 1516'!$A$10:$P$421,3,FALSE)</f>
        <v>Sunnyside</v>
      </c>
      <c r="C63" s="25">
        <f>VLOOKUP($A63,'[1]Res_Unres FB by County 1516'!$A$10:$P$421,4,FALSE)</f>
        <v>6760.82</v>
      </c>
      <c r="D63" s="26">
        <f>VLOOKUP($A63,'[1]Res_Unres FB by County 1516'!$A$10:$P$421,5,FALSE)</f>
        <v>748513.02</v>
      </c>
      <c r="E63" s="27">
        <f t="shared" si="23"/>
        <v>5.415088305304061E-2</v>
      </c>
      <c r="F63" s="25">
        <f t="shared" si="24"/>
        <v>110.71334838081772</v>
      </c>
      <c r="G63" s="26">
        <f>VLOOKUP($A63,'[1]Res_Unres FB by County 1516'!$A$10:$P$421,8,FALSE)</f>
        <v>3903689.24</v>
      </c>
      <c r="H63" s="27">
        <f t="shared" si="25"/>
        <v>0.28241087845159057</v>
      </c>
      <c r="I63" s="25">
        <f t="shared" si="26"/>
        <v>577.39878298786243</v>
      </c>
      <c r="J63" s="26">
        <f>VLOOKUP($A63,'[1]Res_Unres FB by County 1516'!$A$10:$P$421,11,FALSE)</f>
        <v>0</v>
      </c>
      <c r="K63" s="26">
        <f>VLOOKUP($A63,'[1]Res_Unres FB by County 1516'!$A$10:$P$421,12,FALSE)</f>
        <v>657252.68999999994</v>
      </c>
      <c r="L63" s="26">
        <f>VLOOKUP($A63,'[1]Res_Unres FB by County 1516'!$A$10:$P$421,13,FALSE)</f>
        <v>8513274.7599999998</v>
      </c>
      <c r="M63" s="27">
        <f t="shared" si="27"/>
        <v>0.66343823849536865</v>
      </c>
      <c r="N63" s="28">
        <f t="shared" si="22"/>
        <v>1356.4223644469162</v>
      </c>
      <c r="O63" s="26">
        <f>VLOOKUP($A63,'[1]Res_Unres FB by County 1516'!$A$10:$P$421,16,FALSE)</f>
        <v>13822729.710000001</v>
      </c>
    </row>
    <row r="64" spans="1:15" x14ac:dyDescent="0.2">
      <c r="A64" s="1" t="s">
        <v>73</v>
      </c>
      <c r="B64" s="24" t="str">
        <f>VLOOKUP($A64,'[1]Res_Unres FB by County 1516'!$A$10:$P$421,3,FALSE)</f>
        <v>Monroe</v>
      </c>
      <c r="C64" s="25">
        <f>VLOOKUP($A64,'[1]Res_Unres FB by County 1516'!$A$10:$P$421,4,FALSE)</f>
        <v>6669.04</v>
      </c>
      <c r="D64" s="26">
        <f>VLOOKUP($A64,'[1]Res_Unres FB by County 1516'!$A$10:$P$421,5,FALSE)</f>
        <v>149951.81</v>
      </c>
      <c r="E64" s="27">
        <f t="shared" si="23"/>
        <v>2.272989405068674E-2</v>
      </c>
      <c r="F64" s="25">
        <f t="shared" si="24"/>
        <v>22.484766922975421</v>
      </c>
      <c r="G64" s="26">
        <f>VLOOKUP($A64,'[1]Res_Unres FB by County 1516'!$A$10:$P$421,8,FALSE)</f>
        <v>31076.53</v>
      </c>
      <c r="H64" s="27">
        <f t="shared" si="25"/>
        <v>4.7106215947842704E-3</v>
      </c>
      <c r="I64" s="25">
        <f t="shared" si="26"/>
        <v>4.6598206038650236</v>
      </c>
      <c r="J64" s="26">
        <f>VLOOKUP($A64,'[1]Res_Unres FB by County 1516'!$A$10:$P$421,11,FALSE)</f>
        <v>0</v>
      </c>
      <c r="K64" s="26">
        <f>VLOOKUP($A64,'[1]Res_Unres FB by County 1516'!$A$10:$P$421,12,FALSE)</f>
        <v>2692711.81</v>
      </c>
      <c r="L64" s="26">
        <f>VLOOKUP($A64,'[1]Res_Unres FB by County 1516'!$A$10:$P$421,13,FALSE)</f>
        <v>3723378.59</v>
      </c>
      <c r="M64" s="27">
        <f t="shared" si="27"/>
        <v>0.97255948435452899</v>
      </c>
      <c r="N64" s="28">
        <f t="shared" si="22"/>
        <v>962.07106270167822</v>
      </c>
      <c r="O64" s="26">
        <f>VLOOKUP($A64,'[1]Res_Unres FB by County 1516'!$A$10:$P$421,16,FALSE)</f>
        <v>6597118.7400000002</v>
      </c>
    </row>
    <row r="65" spans="1:16" x14ac:dyDescent="0.2">
      <c r="A65" s="1" t="s">
        <v>74</v>
      </c>
      <c r="B65" s="24" t="str">
        <f>VLOOKUP($A65,'[1]Res_Unres FB by County 1516'!$A$10:$P$421,3,FALSE)</f>
        <v>Camas</v>
      </c>
      <c r="C65" s="25">
        <f>VLOOKUP($A65,'[1]Res_Unres FB by County 1516'!$A$10:$P$421,4,FALSE)</f>
        <v>6667.2099999999991</v>
      </c>
      <c r="D65" s="26">
        <f>VLOOKUP($A65,'[1]Res_Unres FB by County 1516'!$A$10:$P$421,5,FALSE)</f>
        <v>275489.53999999998</v>
      </c>
      <c r="E65" s="27">
        <f t="shared" si="23"/>
        <v>3.1601531273572923E-2</v>
      </c>
      <c r="F65" s="25">
        <f t="shared" si="24"/>
        <v>41.320063414831694</v>
      </c>
      <c r="G65" s="26">
        <f>VLOOKUP($A65,'[1]Res_Unres FB by County 1516'!$A$10:$P$421,8,FALSE)</f>
        <v>110719.22</v>
      </c>
      <c r="H65" s="27">
        <f t="shared" si="25"/>
        <v>1.2700652421923536E-2</v>
      </c>
      <c r="I65" s="25">
        <f t="shared" si="26"/>
        <v>16.606529567840223</v>
      </c>
      <c r="J65" s="26">
        <f>VLOOKUP($A65,'[1]Res_Unres FB by County 1516'!$A$10:$P$421,11,FALSE)</f>
        <v>0</v>
      </c>
      <c r="K65" s="26">
        <f>VLOOKUP($A65,'[1]Res_Unres FB by County 1516'!$A$10:$P$421,12,FALSE)</f>
        <v>1072841.79</v>
      </c>
      <c r="L65" s="26">
        <f>VLOOKUP($A65,'[1]Res_Unres FB by County 1516'!$A$10:$P$421,13,FALSE)</f>
        <v>7258550.4299999997</v>
      </c>
      <c r="M65" s="27">
        <f t="shared" si="27"/>
        <v>0.95569781630450346</v>
      </c>
      <c r="N65" s="28">
        <f t="shared" si="22"/>
        <v>1249.6069900303125</v>
      </c>
      <c r="O65" s="26">
        <f>VLOOKUP($A65,'[1]Res_Unres FB by County 1516'!$A$10:$P$421,16,FALSE)</f>
        <v>8717600.9800000004</v>
      </c>
    </row>
    <row r="66" spans="1:16" x14ac:dyDescent="0.2">
      <c r="A66" s="1" t="s">
        <v>75</v>
      </c>
      <c r="B66" s="24" t="str">
        <f>VLOOKUP($A66,'[1]Res_Unres FB by County 1516'!$A$10:$P$421,3,FALSE)</f>
        <v>Snoqualmie Valley</v>
      </c>
      <c r="C66" s="25">
        <f>VLOOKUP($A66,'[1]Res_Unres FB by County 1516'!$A$10:$P$421,4,FALSE)</f>
        <v>6643.17</v>
      </c>
      <c r="D66" s="26">
        <f>VLOOKUP($A66,'[1]Res_Unres FB by County 1516'!$A$10:$P$421,5,FALSE)</f>
        <v>49158.06</v>
      </c>
      <c r="E66" s="27">
        <f t="shared" si="23"/>
        <v>6.5867694481935605E-3</v>
      </c>
      <c r="F66" s="25">
        <f t="shared" si="24"/>
        <v>7.399789558298222</v>
      </c>
      <c r="G66" s="26">
        <f>VLOOKUP($A66,'[1]Res_Unres FB by County 1516'!$A$10:$P$421,8,FALSE)</f>
        <v>490060.39</v>
      </c>
      <c r="H66" s="27">
        <f t="shared" si="25"/>
        <v>6.5663999039462115E-2</v>
      </c>
      <c r="I66" s="25">
        <f t="shared" si="26"/>
        <v>73.769057543311405</v>
      </c>
      <c r="J66" s="26">
        <f>VLOOKUP($A66,'[1]Res_Unres FB by County 1516'!$A$10:$P$421,11,FALSE)</f>
        <v>0</v>
      </c>
      <c r="K66" s="26">
        <f>VLOOKUP($A66,'[1]Res_Unres FB by County 1516'!$A$10:$P$421,12,FALSE)</f>
        <v>5700000</v>
      </c>
      <c r="L66" s="26">
        <f>VLOOKUP($A66,'[1]Res_Unres FB by County 1516'!$A$10:$P$421,13,FALSE)</f>
        <v>1223933.31</v>
      </c>
      <c r="M66" s="27">
        <f t="shared" si="27"/>
        <v>0.92774923151234445</v>
      </c>
      <c r="N66" s="28">
        <f t="shared" si="22"/>
        <v>1042.2634540437773</v>
      </c>
      <c r="O66" s="26">
        <f>VLOOKUP($A66,'[1]Res_Unres FB by County 1516'!$A$10:$P$421,16,FALSE)</f>
        <v>7463151.7599999998</v>
      </c>
    </row>
    <row r="67" spans="1:16" x14ac:dyDescent="0.2">
      <c r="A67" s="1" t="s">
        <v>76</v>
      </c>
      <c r="B67" s="24" t="str">
        <f>VLOOKUP($A67,'[1]Res_Unres FB by County 1516'!$A$10:$P$421,3,FALSE)</f>
        <v>North Kitsap</v>
      </c>
      <c r="C67" s="25">
        <f>VLOOKUP($A67,'[1]Res_Unres FB by County 1516'!$A$10:$P$421,4,FALSE)</f>
        <v>6013.880000000001</v>
      </c>
      <c r="D67" s="26">
        <f>VLOOKUP($A67,'[1]Res_Unres FB by County 1516'!$A$10:$P$421,5,FALSE)</f>
        <v>264723.69</v>
      </c>
      <c r="E67" s="27">
        <f t="shared" si="23"/>
        <v>3.2652353923759016E-2</v>
      </c>
      <c r="F67" s="25">
        <f t="shared" si="24"/>
        <v>44.018784877649693</v>
      </c>
      <c r="G67" s="26">
        <f>VLOOKUP($A67,'[1]Res_Unres FB by County 1516'!$A$10:$P$421,8,FALSE)</f>
        <v>233710.78</v>
      </c>
      <c r="H67" s="27">
        <f t="shared" si="25"/>
        <v>2.8827065323688183E-2</v>
      </c>
      <c r="I67" s="25">
        <f t="shared" si="26"/>
        <v>38.861896146913466</v>
      </c>
      <c r="J67" s="26">
        <f>VLOOKUP($A67,'[1]Res_Unres FB by County 1516'!$A$10:$P$421,11,FALSE)</f>
        <v>480000</v>
      </c>
      <c r="K67" s="26">
        <f>VLOOKUP($A67,'[1]Res_Unres FB by County 1516'!$A$10:$P$421,12,FALSE)</f>
        <v>720000</v>
      </c>
      <c r="L67" s="26">
        <f>VLOOKUP($A67,'[1]Res_Unres FB by County 1516'!$A$10:$P$421,13,FALSE)</f>
        <v>6408904.1500000004</v>
      </c>
      <c r="M67" s="27">
        <f t="shared" si="27"/>
        <v>0.93852058075255285</v>
      </c>
      <c r="N67" s="28">
        <f t="shared" si="22"/>
        <v>1265.223807259207</v>
      </c>
      <c r="O67" s="26">
        <f>VLOOKUP($A67,'[1]Res_Unres FB by County 1516'!$A$10:$P$421,16,FALSE)</f>
        <v>8107338.6200000001</v>
      </c>
    </row>
    <row r="68" spans="1:16" x14ac:dyDescent="0.2">
      <c r="A68" s="1" t="s">
        <v>77</v>
      </c>
      <c r="B68" s="24" t="str">
        <f>VLOOKUP($A68,'[1]Res_Unres FB by County 1516'!$A$10:$P$421,3,FALSE)</f>
        <v>Walla Walla</v>
      </c>
      <c r="C68" s="25">
        <f>VLOOKUP($A68,'[1]Res_Unres FB by County 1516'!$A$10:$P$421,4,FALSE)</f>
        <v>5956.94</v>
      </c>
      <c r="D68" s="26">
        <f>VLOOKUP($A68,'[1]Res_Unres FB by County 1516'!$A$10:$P$421,5,FALSE)</f>
        <v>81946.27</v>
      </c>
      <c r="E68" s="27">
        <f t="shared" si="23"/>
        <v>1.03470650190827E-2</v>
      </c>
      <c r="F68" s="25">
        <f t="shared" si="24"/>
        <v>13.756437029750176</v>
      </c>
      <c r="G68" s="26">
        <f>VLOOKUP($A68,'[1]Res_Unres FB by County 1516'!$A$10:$P$421,8,FALSE)</f>
        <v>240851.49</v>
      </c>
      <c r="H68" s="27">
        <f t="shared" si="25"/>
        <v>3.0411463840549994E-2</v>
      </c>
      <c r="I68" s="25">
        <f t="shared" si="26"/>
        <v>40.432082579310858</v>
      </c>
      <c r="J68" s="26">
        <f>VLOOKUP($A68,'[1]Res_Unres FB by County 1516'!$A$10:$P$421,11,FALSE)</f>
        <v>0</v>
      </c>
      <c r="K68" s="26">
        <f>VLOOKUP($A68,'[1]Res_Unres FB by County 1516'!$A$10:$P$421,12,FALSE)</f>
        <v>1491155.45</v>
      </c>
      <c r="L68" s="26">
        <f>VLOOKUP($A68,'[1]Res_Unres FB by County 1516'!$A$10:$P$421,13,FALSE)</f>
        <v>6105806.6299999999</v>
      </c>
      <c r="M68" s="27">
        <f t="shared" si="27"/>
        <v>0.95924147114036729</v>
      </c>
      <c r="N68" s="28">
        <f t="shared" si="22"/>
        <v>1275.3128418281869</v>
      </c>
      <c r="O68" s="26">
        <f>VLOOKUP($A68,'[1]Res_Unres FB by County 1516'!$A$10:$P$421,16,FALSE)</f>
        <v>7919759.8399999999</v>
      </c>
    </row>
    <row r="69" spans="1:16" x14ac:dyDescent="0.2">
      <c r="A69" s="1" t="s">
        <v>78</v>
      </c>
      <c r="B69" s="24" t="str">
        <f>VLOOKUP($A69,'[1]Res_Unres FB by County 1516'!$A$10:$P$421,3,FALSE)</f>
        <v>Eastmont</v>
      </c>
      <c r="C69" s="25">
        <f>VLOOKUP($A69,'[1]Res_Unres FB by County 1516'!$A$10:$P$421,4,FALSE)</f>
        <v>5901.82</v>
      </c>
      <c r="D69" s="26">
        <f>VLOOKUP($A69,'[1]Res_Unres FB by County 1516'!$A$10:$P$421,5,FALSE)</f>
        <v>15216.14</v>
      </c>
      <c r="E69" s="27">
        <f t="shared" si="23"/>
        <v>1.0796308706765389E-3</v>
      </c>
      <c r="F69" s="25">
        <f t="shared" si="24"/>
        <v>2.5782114669712057</v>
      </c>
      <c r="G69" s="26">
        <f>VLOOKUP($A69,'[1]Res_Unres FB by County 1516'!$A$10:$P$421,8,FALSE)</f>
        <v>261191.91</v>
      </c>
      <c r="H69" s="27">
        <f t="shared" si="25"/>
        <v>1.8532351122358771E-2</v>
      </c>
      <c r="I69" s="25">
        <f t="shared" si="26"/>
        <v>44.256163352999586</v>
      </c>
      <c r="J69" s="26">
        <f>VLOOKUP($A69,'[1]Res_Unres FB by County 1516'!$A$10:$P$421,11,FALSE)</f>
        <v>0</v>
      </c>
      <c r="K69" s="26">
        <f>VLOOKUP($A69,'[1]Res_Unres FB by County 1516'!$A$10:$P$421,12,FALSE)</f>
        <v>3869354</v>
      </c>
      <c r="L69" s="26">
        <f>VLOOKUP($A69,'[1]Res_Unres FB by County 1516'!$A$10:$P$421,13,FALSE)</f>
        <v>9948073.5500000007</v>
      </c>
      <c r="M69" s="27">
        <f t="shared" si="27"/>
        <v>0.98038801800696473</v>
      </c>
      <c r="N69" s="28">
        <f t="shared" si="22"/>
        <v>2341.2146676787843</v>
      </c>
      <c r="O69" s="26">
        <f>VLOOKUP($A69,'[1]Res_Unres FB by County 1516'!$A$10:$P$421,16,FALSE)</f>
        <v>14093835.6</v>
      </c>
    </row>
    <row r="70" spans="1:16" x14ac:dyDescent="0.2">
      <c r="A70" s="1" t="s">
        <v>79</v>
      </c>
      <c r="B70" s="24" t="str">
        <f>VLOOKUP($A70,'[1]Res_Unres FB by County 1516'!$A$10:$P$421,3,FALSE)</f>
        <v>Oak Harbor</v>
      </c>
      <c r="C70" s="25">
        <f>VLOOKUP($A70,'[1]Res_Unres FB by County 1516'!$A$10:$P$421,4,FALSE)</f>
        <v>5781.4700000000021</v>
      </c>
      <c r="D70" s="26">
        <f>VLOOKUP($A70,'[1]Res_Unres FB by County 1516'!$A$10:$P$421,5,FALSE)</f>
        <v>329305.34999999998</v>
      </c>
      <c r="E70" s="27">
        <f t="shared" si="23"/>
        <v>0.10659893601811797</v>
      </c>
      <c r="F70" s="25">
        <f t="shared" si="24"/>
        <v>56.958757893753642</v>
      </c>
      <c r="G70" s="26">
        <f>VLOOKUP($A70,'[1]Res_Unres FB by County 1516'!$A$10:$P$421,8,FALSE)</f>
        <v>97737.77</v>
      </c>
      <c r="H70" s="27">
        <f t="shared" si="25"/>
        <v>3.1638545473930295E-2</v>
      </c>
      <c r="I70" s="25">
        <f t="shared" si="26"/>
        <v>16.905349331571376</v>
      </c>
      <c r="J70" s="26">
        <f>VLOOKUP($A70,'[1]Res_Unres FB by County 1516'!$A$10:$P$421,11,FALSE)</f>
        <v>0</v>
      </c>
      <c r="K70" s="26">
        <f>VLOOKUP($A70,'[1]Res_Unres FB by County 1516'!$A$10:$P$421,12,FALSE)</f>
        <v>856464.57</v>
      </c>
      <c r="L70" s="26">
        <f>VLOOKUP($A70,'[1]Res_Unres FB by County 1516'!$A$10:$P$421,13,FALSE)</f>
        <v>1805691.53</v>
      </c>
      <c r="M70" s="27">
        <f t="shared" si="27"/>
        <v>0.86176251850795171</v>
      </c>
      <c r="N70" s="28">
        <f t="shared" si="22"/>
        <v>460.46353263097433</v>
      </c>
      <c r="O70" s="26">
        <f>VLOOKUP($A70,'[1]Res_Unres FB by County 1516'!$A$10:$P$421,16,FALSE)</f>
        <v>3089199.22</v>
      </c>
    </row>
    <row r="71" spans="1:16" x14ac:dyDescent="0.2">
      <c r="A71" s="1" t="s">
        <v>80</v>
      </c>
      <c r="B71" s="24" t="str">
        <f>VLOOKUP($A71,'[1]Res_Unres FB by County 1516'!$A$10:$P$421,3,FALSE)</f>
        <v>Yelm</v>
      </c>
      <c r="C71" s="25">
        <f>VLOOKUP($A71,'[1]Res_Unres FB by County 1516'!$A$10:$P$421,4,FALSE)</f>
        <v>5660.2500000000009</v>
      </c>
      <c r="D71" s="26">
        <f>VLOOKUP($A71,'[1]Res_Unres FB by County 1516'!$A$10:$P$421,5,FALSE)</f>
        <v>0</v>
      </c>
      <c r="E71" s="27">
        <f t="shared" si="23"/>
        <v>0</v>
      </c>
      <c r="F71" s="25">
        <f t="shared" si="24"/>
        <v>0</v>
      </c>
      <c r="G71" s="26">
        <f>VLOOKUP($A71,'[1]Res_Unres FB by County 1516'!$A$10:$P$421,8,FALSE)</f>
        <v>0</v>
      </c>
      <c r="H71" s="27">
        <f t="shared" si="25"/>
        <v>0</v>
      </c>
      <c r="I71" s="25">
        <f t="shared" si="26"/>
        <v>0</v>
      </c>
      <c r="J71" s="26">
        <f>VLOOKUP($A71,'[1]Res_Unres FB by County 1516'!$A$10:$P$421,11,FALSE)</f>
        <v>8000</v>
      </c>
      <c r="K71" s="26">
        <f>VLOOKUP($A71,'[1]Res_Unres FB by County 1516'!$A$10:$P$421,12,FALSE)</f>
        <v>0</v>
      </c>
      <c r="L71" s="26">
        <f>VLOOKUP($A71,'[1]Res_Unres FB by County 1516'!$A$10:$P$421,13,FALSE)</f>
        <v>7482900.4199999999</v>
      </c>
      <c r="M71" s="27">
        <f t="shared" si="27"/>
        <v>1</v>
      </c>
      <c r="N71" s="28">
        <f t="shared" si="22"/>
        <v>1323.4221845324851</v>
      </c>
      <c r="O71" s="26">
        <f>VLOOKUP($A71,'[1]Res_Unres FB by County 1516'!$A$10:$P$421,16,FALSE)</f>
        <v>7490900.4199999999</v>
      </c>
    </row>
    <row r="72" spans="1:16" x14ac:dyDescent="0.2">
      <c r="A72" s="1" t="s">
        <v>81</v>
      </c>
      <c r="B72" s="24" t="str">
        <f>VLOOKUP($A72,'[1]Res_Unres FB by County 1516'!$A$10:$P$421,3,FALSE)</f>
        <v>University Place</v>
      </c>
      <c r="C72" s="25">
        <f>VLOOKUP($A72,'[1]Res_Unres FB by County 1516'!$A$10:$P$421,4,FALSE)</f>
        <v>5626.7999999999993</v>
      </c>
      <c r="D72" s="26">
        <f>VLOOKUP($A72,'[1]Res_Unres FB by County 1516'!$A$10:$P$421,5,FALSE)</f>
        <v>514408.79</v>
      </c>
      <c r="E72" s="27">
        <f t="shared" si="23"/>
        <v>6.7351969450600915E-2</v>
      </c>
      <c r="F72" s="25">
        <f t="shared" si="24"/>
        <v>91.421196772588331</v>
      </c>
      <c r="G72" s="26">
        <f>VLOOKUP($A72,'[1]Res_Unres FB by County 1516'!$A$10:$P$421,8,FALSE)</f>
        <v>1088487.55</v>
      </c>
      <c r="H72" s="27">
        <f t="shared" si="25"/>
        <v>0.14251657755490424</v>
      </c>
      <c r="I72" s="25">
        <f t="shared" si="26"/>
        <v>193.44699473946119</v>
      </c>
      <c r="J72" s="26">
        <f>VLOOKUP($A72,'[1]Res_Unres FB by County 1516'!$A$10:$P$421,11,FALSE)</f>
        <v>0</v>
      </c>
      <c r="K72" s="26">
        <f>VLOOKUP($A72,'[1]Res_Unres FB by County 1516'!$A$10:$P$421,12,FALSE)</f>
        <v>2025602</v>
      </c>
      <c r="L72" s="26">
        <f>VLOOKUP($A72,'[1]Res_Unres FB by County 1516'!$A$10:$P$421,13,FALSE)</f>
        <v>4009122.27</v>
      </c>
      <c r="M72" s="27">
        <f t="shared" si="27"/>
        <v>0.79013145299449472</v>
      </c>
      <c r="N72" s="28">
        <f t="shared" si="22"/>
        <v>1072.4966712874102</v>
      </c>
      <c r="O72" s="26">
        <f>VLOOKUP($A72,'[1]Res_Unres FB by County 1516'!$A$10:$P$421,16,FALSE)</f>
        <v>7637620.6100000003</v>
      </c>
    </row>
    <row r="73" spans="1:16" x14ac:dyDescent="0.2">
      <c r="A73" s="1" t="s">
        <v>82</v>
      </c>
      <c r="B73" s="24" t="str">
        <f>VLOOKUP($A73,'[1]Res_Unres FB by County 1516'!$A$10:$P$421,3,FALSE)</f>
        <v>Arlington</v>
      </c>
      <c r="C73" s="25">
        <f>VLOOKUP($A73,'[1]Res_Unres FB by County 1516'!$A$10:$P$421,4,FALSE)</f>
        <v>5430.7700000000013</v>
      </c>
      <c r="D73" s="26">
        <f>VLOOKUP($A73,'[1]Res_Unres FB by County 1516'!$A$10:$P$421,5,FALSE)</f>
        <v>141575.87</v>
      </c>
      <c r="E73" s="27">
        <f t="shared" si="23"/>
        <v>2.6182393847467639E-2</v>
      </c>
      <c r="F73" s="25">
        <f t="shared" si="24"/>
        <v>26.069207497279383</v>
      </c>
      <c r="G73" s="26">
        <f>VLOOKUP($A73,'[1]Res_Unres FB by County 1516'!$A$10:$P$421,8,FALSE)</f>
        <v>0</v>
      </c>
      <c r="H73" s="27">
        <f t="shared" si="25"/>
        <v>0</v>
      </c>
      <c r="I73" s="25">
        <f t="shared" si="26"/>
        <v>0</v>
      </c>
      <c r="J73" s="26">
        <f>VLOOKUP($A73,'[1]Res_Unres FB by County 1516'!$A$10:$P$421,11,FALSE)</f>
        <v>0</v>
      </c>
      <c r="K73" s="26">
        <f>VLOOKUP($A73,'[1]Res_Unres FB by County 1516'!$A$10:$P$421,12,FALSE)</f>
        <v>0</v>
      </c>
      <c r="L73" s="26">
        <f>VLOOKUP($A73,'[1]Res_Unres FB by County 1516'!$A$10:$P$421,13,FALSE)</f>
        <v>5265716.9400000004</v>
      </c>
      <c r="M73" s="27">
        <f t="shared" si="27"/>
        <v>0.97381760615253254</v>
      </c>
      <c r="N73" s="28">
        <f t="shared" si="22"/>
        <v>969.6077977892636</v>
      </c>
      <c r="O73" s="26">
        <f>VLOOKUP($A73,'[1]Res_Unres FB by County 1516'!$A$10:$P$421,16,FALSE)</f>
        <v>5407292.8099999996</v>
      </c>
    </row>
    <row r="74" spans="1:16" x14ac:dyDescent="0.2">
      <c r="A74" s="1" t="s">
        <v>83</v>
      </c>
      <c r="B74" s="24" t="str">
        <f>VLOOKUP($A74,'[1]Res_Unres FB by County 1516'!$A$10:$P$421,3,FALSE)</f>
        <v>Bremerton</v>
      </c>
      <c r="C74" s="25">
        <f>VLOOKUP($A74,'[1]Res_Unres FB by County 1516'!$A$10:$P$421,4,FALSE)</f>
        <v>5373.1699999999992</v>
      </c>
      <c r="D74" s="26">
        <f>VLOOKUP($A74,'[1]Res_Unres FB by County 1516'!$A$10:$P$421,5,FALSE)</f>
        <v>193175</v>
      </c>
      <c r="E74" s="27">
        <f t="shared" si="23"/>
        <v>1.8285950024872964E-2</v>
      </c>
      <c r="F74" s="25">
        <f t="shared" si="24"/>
        <v>35.951775209047923</v>
      </c>
      <c r="G74" s="26">
        <f>VLOOKUP($A74,'[1]Res_Unres FB by County 1516'!$A$10:$P$421,8,FALSE)</f>
        <v>969729</v>
      </c>
      <c r="H74" s="27">
        <f t="shared" si="25"/>
        <v>9.1794569854639754E-2</v>
      </c>
      <c r="I74" s="25">
        <f t="shared" si="26"/>
        <v>180.47614350560286</v>
      </c>
      <c r="J74" s="26">
        <f>VLOOKUP($A74,'[1]Res_Unres FB by County 1516'!$A$10:$P$421,11,FALSE)</f>
        <v>0</v>
      </c>
      <c r="K74" s="26">
        <f>VLOOKUP($A74,'[1]Res_Unres FB by County 1516'!$A$10:$P$421,12,FALSE)</f>
        <v>6857000</v>
      </c>
      <c r="L74" s="26">
        <f>VLOOKUP($A74,'[1]Res_Unres FB by County 1516'!$A$10:$P$421,13,FALSE)</f>
        <v>2544217.62</v>
      </c>
      <c r="M74" s="27">
        <f t="shared" si="27"/>
        <v>0.88991948012048749</v>
      </c>
      <c r="N74" s="28">
        <f t="shared" si="22"/>
        <v>1749.659441260932</v>
      </c>
      <c r="O74" s="26">
        <f>VLOOKUP($A74,'[1]Res_Unres FB by County 1516'!$A$10:$P$421,16,FALSE)</f>
        <v>10564121.619999999</v>
      </c>
    </row>
    <row r="75" spans="1:16" x14ac:dyDescent="0.2">
      <c r="A75" s="1" t="s">
        <v>84</v>
      </c>
      <c r="B75" s="24" t="str">
        <f>VLOOKUP($A75,'[1]Res_Unres FB by County 1516'!$A$10:$P$421,3,FALSE)</f>
        <v>Omak</v>
      </c>
      <c r="C75" s="25">
        <f>VLOOKUP($A75,'[1]Res_Unres FB by County 1516'!$A$10:$P$421,4,FALSE)</f>
        <v>5327.78</v>
      </c>
      <c r="D75" s="26">
        <f>VLOOKUP($A75,'[1]Res_Unres FB by County 1516'!$A$10:$P$421,5,FALSE)</f>
        <v>3227.71</v>
      </c>
      <c r="E75" s="27">
        <f t="shared" si="23"/>
        <v>3.9260288870805315E-4</v>
      </c>
      <c r="F75" s="25">
        <f t="shared" si="24"/>
        <v>0.60582644178250611</v>
      </c>
      <c r="G75" s="26">
        <f>VLOOKUP($A75,'[1]Res_Unres FB by County 1516'!$A$10:$P$421,8,FALSE)</f>
        <v>77546.259999999995</v>
      </c>
      <c r="H75" s="27">
        <f t="shared" si="25"/>
        <v>9.4323485333272662E-3</v>
      </c>
      <c r="I75" s="25">
        <f t="shared" si="26"/>
        <v>14.555079226244327</v>
      </c>
      <c r="J75" s="26">
        <f>VLOOKUP($A75,'[1]Res_Unres FB by County 1516'!$A$10:$P$421,11,FALSE)</f>
        <v>1555722.57</v>
      </c>
      <c r="K75" s="26">
        <f>VLOOKUP($A75,'[1]Res_Unres FB by County 1516'!$A$10:$P$421,12,FALSE)</f>
        <v>2713824.38</v>
      </c>
      <c r="L75" s="26">
        <f>VLOOKUP($A75,'[1]Res_Unres FB by County 1516'!$A$10:$P$421,13,FALSE)</f>
        <v>3870988.94</v>
      </c>
      <c r="M75" s="27">
        <f t="shared" si="27"/>
        <v>0.99017504857796468</v>
      </c>
      <c r="N75" s="28">
        <f t="shared" si="22"/>
        <v>1527.9414484081551</v>
      </c>
      <c r="O75" s="26">
        <f>VLOOKUP($A75,'[1]Res_Unres FB by County 1516'!$A$10:$P$421,16,FALSE)</f>
        <v>8221309.8600000003</v>
      </c>
    </row>
    <row r="76" spans="1:16" x14ac:dyDescent="0.2">
      <c r="A76" s="1">
        <f>COUNTA(A48:A75)</f>
        <v>28</v>
      </c>
      <c r="B76" s="18" t="s">
        <v>85</v>
      </c>
      <c r="C76" s="29">
        <f>SUM(C48:C75)</f>
        <v>204978.49</v>
      </c>
      <c r="D76" s="30">
        <f>SUM(D48:D75)</f>
        <v>10907586.649999999</v>
      </c>
      <c r="E76" s="21">
        <f t="shared" si="23"/>
        <v>3.8739523350683133E-2</v>
      </c>
      <c r="F76" s="19">
        <f t="shared" si="24"/>
        <v>53.2133232613822</v>
      </c>
      <c r="G76" s="30">
        <f>SUM(G48:G75)</f>
        <v>17628190.240000006</v>
      </c>
      <c r="H76" s="21">
        <f t="shared" si="25"/>
        <v>6.2608504460770417E-2</v>
      </c>
      <c r="I76" s="19">
        <f t="shared" si="26"/>
        <v>86.000195630282988</v>
      </c>
      <c r="J76" s="30">
        <f t="shared" ref="J76:L76" si="28">SUM(J48:J75)</f>
        <v>5750566.8900000006</v>
      </c>
      <c r="K76" s="30">
        <f t="shared" si="28"/>
        <v>64778959.790000007</v>
      </c>
      <c r="L76" s="30">
        <f t="shared" si="28"/>
        <v>182496928.14000002</v>
      </c>
      <c r="M76" s="21">
        <f t="shared" si="27"/>
        <v>0.89865197218854664</v>
      </c>
      <c r="N76" s="29">
        <f t="shared" ref="N76" si="29">SUM($J76:$L76)/$C76</f>
        <v>1234.404911559257</v>
      </c>
      <c r="O76" s="30">
        <f>SUM(O48:O75)</f>
        <v>281562231.70999998</v>
      </c>
      <c r="P76" s="23">
        <f>SUM(D76,G76,J76:L76)-O76</f>
        <v>0</v>
      </c>
    </row>
    <row r="77" spans="1:16" ht="4.5" customHeight="1" x14ac:dyDescent="0.2"/>
    <row r="78" spans="1:16" x14ac:dyDescent="0.2">
      <c r="B78" s="18" t="s">
        <v>86</v>
      </c>
    </row>
    <row r="79" spans="1:16" ht="4.5" customHeight="1" x14ac:dyDescent="0.2"/>
    <row r="80" spans="1:16" x14ac:dyDescent="0.2">
      <c r="A80" s="1" t="s">
        <v>87</v>
      </c>
      <c r="B80" s="24" t="str">
        <f>VLOOKUP($A80,'[1]Res_Unres FB by County 1516'!$A$10:$P$421,3,FALSE)</f>
        <v>West Valley (Yakima)</v>
      </c>
      <c r="C80" s="25">
        <f>VLOOKUP($A80,'[1]Res_Unres FB by County 1516'!$A$10:$P$421,4,FALSE)</f>
        <v>4980.47</v>
      </c>
      <c r="D80" s="26">
        <f>VLOOKUP($A80,'[1]Res_Unres FB by County 1516'!$A$10:$P$421,5,FALSE)</f>
        <v>136637.07</v>
      </c>
      <c r="E80" s="27">
        <f t="shared" ref="E80:E110" si="30">D80/$O80</f>
        <v>1.8053829754920998E-2</v>
      </c>
      <c r="F80" s="25">
        <f t="shared" ref="F80:F110" si="31">D80/$C80</f>
        <v>27.434573443871763</v>
      </c>
      <c r="G80" s="26">
        <f>VLOOKUP($A80,'[1]Res_Unres FB by County 1516'!$A$10:$P$421,8,FALSE)</f>
        <v>185331.94</v>
      </c>
      <c r="H80" s="27">
        <f t="shared" ref="H80:H110" si="32">G80/$O80</f>
        <v>2.4487873553708614E-2</v>
      </c>
      <c r="I80" s="25">
        <f t="shared" ref="I80:I110" si="33">G80/$C80</f>
        <v>37.211737044897369</v>
      </c>
      <c r="J80" s="26">
        <f>VLOOKUP($A80,'[1]Res_Unres FB by County 1516'!$A$10:$P$421,11,FALSE)</f>
        <v>133996.65</v>
      </c>
      <c r="K80" s="26">
        <f>VLOOKUP($A80,'[1]Res_Unres FB by County 1516'!$A$10:$P$421,12,FALSE)</f>
        <v>1484100</v>
      </c>
      <c r="L80" s="26">
        <f>VLOOKUP($A80,'[1]Res_Unres FB by County 1516'!$A$10:$P$421,13,FALSE)</f>
        <v>5628249.3100000005</v>
      </c>
      <c r="M80" s="27">
        <f t="shared" ref="M80:M110" si="34">SUM($J80:$L80)/$O80</f>
        <v>0.9574582966913705</v>
      </c>
      <c r="N80" s="28">
        <f t="shared" ref="N80:N109" si="35">SUM($J80:$L80)/$C80</f>
        <v>1454.9522354315959</v>
      </c>
      <c r="O80" s="26">
        <f>VLOOKUP($A80,'[1]Res_Unres FB by County 1516'!$A$10:$P$421,16,FALSE)</f>
        <v>7568314.9699999997</v>
      </c>
    </row>
    <row r="81" spans="1:15" x14ac:dyDescent="0.2">
      <c r="A81" s="1" t="s">
        <v>88</v>
      </c>
      <c r="B81" s="24" t="str">
        <f>VLOOKUP($A81,'[1]Res_Unres FB by County 1516'!$A$10:$P$421,3,FALSE)</f>
        <v>Kelso</v>
      </c>
      <c r="C81" s="25">
        <f>VLOOKUP($A81,'[1]Res_Unres FB by County 1516'!$A$10:$P$421,4,FALSE)</f>
        <v>4972.21</v>
      </c>
      <c r="D81" s="26">
        <f>VLOOKUP($A81,'[1]Res_Unres FB by County 1516'!$A$10:$P$421,5,FALSE)</f>
        <v>265522</v>
      </c>
      <c r="E81" s="27">
        <f t="shared" si="30"/>
        <v>5.5542340269966163E-2</v>
      </c>
      <c r="F81" s="25">
        <f t="shared" si="31"/>
        <v>53.401203891227439</v>
      </c>
      <c r="G81" s="26">
        <f>VLOOKUP($A81,'[1]Res_Unres FB by County 1516'!$A$10:$P$421,8,FALSE)</f>
        <v>382408.92</v>
      </c>
      <c r="H81" s="27">
        <f t="shared" si="32"/>
        <v>7.999294354859586E-2</v>
      </c>
      <c r="I81" s="25">
        <f t="shared" si="33"/>
        <v>76.909245586972389</v>
      </c>
      <c r="J81" s="26">
        <f>VLOOKUP($A81,'[1]Res_Unres FB by County 1516'!$A$10:$P$421,11,FALSE)</f>
        <v>500000</v>
      </c>
      <c r="K81" s="26">
        <f>VLOOKUP($A81,'[1]Res_Unres FB by County 1516'!$A$10:$P$421,12,FALSE)</f>
        <v>103868.95</v>
      </c>
      <c r="L81" s="26">
        <f>VLOOKUP($A81,'[1]Res_Unres FB by County 1516'!$A$10:$P$421,13,FALSE)</f>
        <v>3528733.3</v>
      </c>
      <c r="M81" s="27">
        <f t="shared" si="34"/>
        <v>0.86446471618143794</v>
      </c>
      <c r="N81" s="28">
        <f t="shared" si="35"/>
        <v>831.1399257070799</v>
      </c>
      <c r="O81" s="26">
        <f>VLOOKUP($A81,'[1]Res_Unres FB by County 1516'!$A$10:$P$421,16,FALSE)</f>
        <v>4780533.17</v>
      </c>
    </row>
    <row r="82" spans="1:15" x14ac:dyDescent="0.2">
      <c r="A82" s="1" t="s">
        <v>89</v>
      </c>
      <c r="B82" s="24" t="str">
        <f>VLOOKUP($A82,'[1]Res_Unres FB by County 1516'!$A$10:$P$421,3,FALSE)</f>
        <v>Ferndale</v>
      </c>
      <c r="C82" s="25">
        <f>VLOOKUP($A82,'[1]Res_Unres FB by County 1516'!$A$10:$P$421,4,FALSE)</f>
        <v>4763.2099999999991</v>
      </c>
      <c r="D82" s="26">
        <f>VLOOKUP($A82,'[1]Res_Unres FB by County 1516'!$A$10:$P$421,5,FALSE)</f>
        <v>104140.28</v>
      </c>
      <c r="E82" s="27">
        <f t="shared" si="30"/>
        <v>1.4960423250525712E-2</v>
      </c>
      <c r="F82" s="25">
        <f t="shared" si="31"/>
        <v>21.863466023962836</v>
      </c>
      <c r="G82" s="26">
        <f>VLOOKUP($A82,'[1]Res_Unres FB by County 1516'!$A$10:$P$421,8,FALSE)</f>
        <v>129071.37</v>
      </c>
      <c r="H82" s="27">
        <f t="shared" si="32"/>
        <v>1.8541935212054422E-2</v>
      </c>
      <c r="I82" s="25">
        <f t="shared" si="33"/>
        <v>27.097560258733086</v>
      </c>
      <c r="J82" s="26">
        <f>VLOOKUP($A82,'[1]Res_Unres FB by County 1516'!$A$10:$P$421,11,FALSE)</f>
        <v>0</v>
      </c>
      <c r="K82" s="26">
        <f>VLOOKUP($A82,'[1]Res_Unres FB by County 1516'!$A$10:$P$421,12,FALSE)</f>
        <v>4727840.07</v>
      </c>
      <c r="L82" s="26">
        <f>VLOOKUP($A82,'[1]Res_Unres FB by County 1516'!$A$10:$P$421,13,FALSE)</f>
        <v>2000000</v>
      </c>
      <c r="M82" s="27">
        <f t="shared" si="34"/>
        <v>0.9664976415374199</v>
      </c>
      <c r="N82" s="28">
        <f t="shared" si="35"/>
        <v>1412.4592596169393</v>
      </c>
      <c r="O82" s="26">
        <f>VLOOKUP($A82,'[1]Res_Unres FB by County 1516'!$A$10:$P$421,16,FALSE)</f>
        <v>6961051.7199999997</v>
      </c>
    </row>
    <row r="83" spans="1:15" x14ac:dyDescent="0.2">
      <c r="A83" s="1" t="s">
        <v>90</v>
      </c>
      <c r="B83" s="24" t="str">
        <f>VLOOKUP($A83,'[1]Res_Unres FB by County 1516'!$A$10:$P$421,3,FALSE)</f>
        <v>Cheney</v>
      </c>
      <c r="C83" s="25">
        <f>VLOOKUP($A83,'[1]Res_Unres FB by County 1516'!$A$10:$P$421,4,FALSE)</f>
        <v>4525.51</v>
      </c>
      <c r="D83" s="26">
        <f>VLOOKUP($A83,'[1]Res_Unres FB by County 1516'!$A$10:$P$421,5,FALSE)</f>
        <v>320013.08</v>
      </c>
      <c r="E83" s="27">
        <f t="shared" si="30"/>
        <v>7.175882471670797E-2</v>
      </c>
      <c r="F83" s="25">
        <f t="shared" si="31"/>
        <v>70.713152771731799</v>
      </c>
      <c r="G83" s="26">
        <f>VLOOKUP($A83,'[1]Res_Unres FB by County 1516'!$A$10:$P$421,8,FALSE)</f>
        <v>109058.89</v>
      </c>
      <c r="H83" s="27">
        <f t="shared" si="32"/>
        <v>2.4455055934928457E-2</v>
      </c>
      <c r="I83" s="25">
        <f t="shared" si="33"/>
        <v>24.098696058565775</v>
      </c>
      <c r="J83" s="26">
        <f>VLOOKUP($A83,'[1]Res_Unres FB by County 1516'!$A$10:$P$421,11,FALSE)</f>
        <v>130160.03</v>
      </c>
      <c r="K83" s="26">
        <f>VLOOKUP($A83,'[1]Res_Unres FB by County 1516'!$A$10:$P$421,12,FALSE)</f>
        <v>273158.32</v>
      </c>
      <c r="L83" s="26">
        <f>VLOOKUP($A83,'[1]Res_Unres FB by County 1516'!$A$10:$P$421,13,FALSE)</f>
        <v>3627173.8</v>
      </c>
      <c r="M83" s="27">
        <f t="shared" si="34"/>
        <v>0.9037861193483635</v>
      </c>
      <c r="N83" s="28">
        <f t="shared" si="35"/>
        <v>890.61611840433443</v>
      </c>
      <c r="O83" s="26">
        <f>VLOOKUP($A83,'[1]Res_Unres FB by County 1516'!$A$10:$P$421,16,FALSE)</f>
        <v>4459564.12</v>
      </c>
    </row>
    <row r="84" spans="1:15" x14ac:dyDescent="0.2">
      <c r="A84" s="1" t="s">
        <v>91</v>
      </c>
      <c r="B84" s="24" t="str">
        <f>VLOOKUP($A84,'[1]Res_Unres FB by County 1516'!$A$10:$P$421,3,FALSE)</f>
        <v>Stanwood</v>
      </c>
      <c r="C84" s="25">
        <f>VLOOKUP($A84,'[1]Res_Unres FB by County 1516'!$A$10:$P$421,4,FALSE)</f>
        <v>4402.88</v>
      </c>
      <c r="D84" s="26">
        <f>VLOOKUP($A84,'[1]Res_Unres FB by County 1516'!$A$10:$P$421,5,FALSE)</f>
        <v>242214.35</v>
      </c>
      <c r="E84" s="27">
        <f t="shared" si="30"/>
        <v>6.1199034747784105E-2</v>
      </c>
      <c r="F84" s="25">
        <f t="shared" si="31"/>
        <v>55.012707591394722</v>
      </c>
      <c r="G84" s="26">
        <f>VLOOKUP($A84,'[1]Res_Unres FB by County 1516'!$A$10:$P$421,8,FALSE)</f>
        <v>78712.100000000006</v>
      </c>
      <c r="H84" s="27">
        <f t="shared" si="32"/>
        <v>1.9887775199822214E-2</v>
      </c>
      <c r="I84" s="25">
        <f t="shared" si="33"/>
        <v>17.877412057562324</v>
      </c>
      <c r="J84" s="26">
        <f>VLOOKUP($A84,'[1]Res_Unres FB by County 1516'!$A$10:$P$421,11,FALSE)</f>
        <v>0</v>
      </c>
      <c r="K84" s="26">
        <f>VLOOKUP($A84,'[1]Res_Unres FB by County 1516'!$A$10:$P$421,12,FALSE)</f>
        <v>771543.95</v>
      </c>
      <c r="L84" s="26">
        <f>VLOOKUP($A84,'[1]Res_Unres FB by County 1516'!$A$10:$P$421,13,FALSE)</f>
        <v>2865342.84</v>
      </c>
      <c r="M84" s="27">
        <f t="shared" si="34"/>
        <v>0.91891319005239369</v>
      </c>
      <c r="N84" s="28">
        <f t="shared" si="35"/>
        <v>826.02450895777304</v>
      </c>
      <c r="O84" s="26">
        <f>VLOOKUP($A84,'[1]Res_Unres FB by County 1516'!$A$10:$P$421,16,FALSE)</f>
        <v>3957813.24</v>
      </c>
    </row>
    <row r="85" spans="1:15" x14ac:dyDescent="0.2">
      <c r="A85" s="1" t="s">
        <v>92</v>
      </c>
      <c r="B85" s="24" t="str">
        <f>VLOOKUP($A85,'[1]Res_Unres FB by County 1516'!$A$10:$P$421,3,FALSE)</f>
        <v>Shelton</v>
      </c>
      <c r="C85" s="25">
        <f>VLOOKUP($A85,'[1]Res_Unres FB by County 1516'!$A$10:$P$421,4,FALSE)</f>
        <v>4379.58</v>
      </c>
      <c r="D85" s="26">
        <f>VLOOKUP($A85,'[1]Res_Unres FB by County 1516'!$A$10:$P$421,5,FALSE)</f>
        <v>208143.01</v>
      </c>
      <c r="E85" s="27">
        <f t="shared" si="30"/>
        <v>4.1927613386906197E-2</v>
      </c>
      <c r="F85" s="25">
        <f t="shared" si="31"/>
        <v>47.525792427584385</v>
      </c>
      <c r="G85" s="26">
        <f>VLOOKUP($A85,'[1]Res_Unres FB by County 1516'!$A$10:$P$421,8,FALSE)</f>
        <v>960383.67</v>
      </c>
      <c r="H85" s="27">
        <f t="shared" si="32"/>
        <v>0.19345638952207955</v>
      </c>
      <c r="I85" s="25">
        <f t="shared" si="33"/>
        <v>219.28670557450715</v>
      </c>
      <c r="J85" s="26">
        <f>VLOOKUP($A85,'[1]Res_Unres FB by County 1516'!$A$10:$P$421,11,FALSE)</f>
        <v>0</v>
      </c>
      <c r="K85" s="26">
        <f>VLOOKUP($A85,'[1]Res_Unres FB by County 1516'!$A$10:$P$421,12,FALSE)</f>
        <v>833.96</v>
      </c>
      <c r="L85" s="26">
        <f>VLOOKUP($A85,'[1]Res_Unres FB by County 1516'!$A$10:$P$421,13,FALSE)</f>
        <v>3794981.31</v>
      </c>
      <c r="M85" s="27">
        <f t="shared" si="34"/>
        <v>0.76461599709101424</v>
      </c>
      <c r="N85" s="28">
        <f t="shared" si="35"/>
        <v>866.70759981550748</v>
      </c>
      <c r="O85" s="26">
        <f>VLOOKUP($A85,'[1]Res_Unres FB by County 1516'!$A$10:$P$421,16,FALSE)</f>
        <v>4964341.95</v>
      </c>
    </row>
    <row r="86" spans="1:15" x14ac:dyDescent="0.2">
      <c r="A86" s="1" t="s">
        <v>93</v>
      </c>
      <c r="B86" s="24" t="str">
        <f>VLOOKUP($A86,'[1]Res_Unres FB by County 1516'!$A$10:$P$421,3,FALSE)</f>
        <v>Mercer Island</v>
      </c>
      <c r="C86" s="25">
        <f>VLOOKUP($A86,'[1]Res_Unres FB by County 1516'!$A$10:$P$421,4,FALSE)</f>
        <v>4286.3500000000004</v>
      </c>
      <c r="D86" s="26">
        <f>VLOOKUP($A86,'[1]Res_Unres FB by County 1516'!$A$10:$P$421,5,FALSE)</f>
        <v>175652.54</v>
      </c>
      <c r="E86" s="27">
        <f t="shared" si="30"/>
        <v>2.4194284371192268E-2</v>
      </c>
      <c r="F86" s="25">
        <f t="shared" si="31"/>
        <v>40.979514038750914</v>
      </c>
      <c r="G86" s="26">
        <f>VLOOKUP($A86,'[1]Res_Unres FB by County 1516'!$A$10:$P$421,8,FALSE)</f>
        <v>102754.39</v>
      </c>
      <c r="H86" s="27">
        <f t="shared" si="32"/>
        <v>1.4153333234170111E-2</v>
      </c>
      <c r="I86" s="25">
        <f t="shared" si="33"/>
        <v>23.972468417184782</v>
      </c>
      <c r="J86" s="26">
        <f>VLOOKUP($A86,'[1]Res_Unres FB by County 1516'!$A$10:$P$421,11,FALSE)</f>
        <v>1400000</v>
      </c>
      <c r="K86" s="26">
        <f>VLOOKUP($A86,'[1]Res_Unres FB by County 1516'!$A$10:$P$421,12,FALSE)</f>
        <v>0</v>
      </c>
      <c r="L86" s="26">
        <f>VLOOKUP($A86,'[1]Res_Unres FB by County 1516'!$A$10:$P$421,13,FALSE)</f>
        <v>5581677.2000000002</v>
      </c>
      <c r="M86" s="27">
        <f t="shared" si="34"/>
        <v>0.96165238239463768</v>
      </c>
      <c r="N86" s="28">
        <f t="shared" si="35"/>
        <v>1628.8164055665075</v>
      </c>
      <c r="O86" s="26">
        <f>VLOOKUP($A86,'[1]Res_Unres FB by County 1516'!$A$10:$P$421,16,FALSE)</f>
        <v>7260084.1299999999</v>
      </c>
    </row>
    <row r="87" spans="1:15" x14ac:dyDescent="0.2">
      <c r="A87" s="1" t="s">
        <v>94</v>
      </c>
      <c r="B87" s="24" t="str">
        <f>VLOOKUP($A87,'[1]Res_Unres FB by County 1516'!$A$10:$P$421,3,FALSE)</f>
        <v>Othello</v>
      </c>
      <c r="C87" s="25">
        <f>VLOOKUP($A87,'[1]Res_Unres FB by County 1516'!$A$10:$P$421,4,FALSE)</f>
        <v>4279.5499999999993</v>
      </c>
      <c r="D87" s="26">
        <f>VLOOKUP($A87,'[1]Res_Unres FB by County 1516'!$A$10:$P$421,5,FALSE)</f>
        <v>448979.76</v>
      </c>
      <c r="E87" s="27">
        <f t="shared" si="30"/>
        <v>4.4719223960232368E-2</v>
      </c>
      <c r="F87" s="25">
        <f t="shared" si="31"/>
        <v>104.91284364010237</v>
      </c>
      <c r="G87" s="26">
        <f>VLOOKUP($A87,'[1]Res_Unres FB by County 1516'!$A$10:$P$421,8,FALSE)</f>
        <v>1782998.78</v>
      </c>
      <c r="H87" s="27">
        <f t="shared" si="32"/>
        <v>0.17759001377621361</v>
      </c>
      <c r="I87" s="25">
        <f t="shared" si="33"/>
        <v>416.63230479840178</v>
      </c>
      <c r="J87" s="26">
        <f>VLOOKUP($A87,'[1]Res_Unres FB by County 1516'!$A$10:$P$421,11,FALSE)</f>
        <v>1215198.08</v>
      </c>
      <c r="K87" s="26">
        <f>VLOOKUP($A87,'[1]Res_Unres FB by County 1516'!$A$10:$P$421,12,FALSE)</f>
        <v>0</v>
      </c>
      <c r="L87" s="26">
        <f>VLOOKUP($A87,'[1]Res_Unres FB by County 1516'!$A$10:$P$421,13,FALSE)</f>
        <v>6592795.46</v>
      </c>
      <c r="M87" s="27">
        <f t="shared" si="34"/>
        <v>0.77769076226355405</v>
      </c>
      <c r="N87" s="28">
        <f t="shared" si="35"/>
        <v>1824.4893832295454</v>
      </c>
      <c r="O87" s="26">
        <f>VLOOKUP($A87,'[1]Res_Unres FB by County 1516'!$A$10:$P$421,16,FALSE)</f>
        <v>10039972.08</v>
      </c>
    </row>
    <row r="88" spans="1:15" x14ac:dyDescent="0.2">
      <c r="A88" s="1" t="s">
        <v>95</v>
      </c>
      <c r="B88" s="24" t="str">
        <f>VLOOKUP($A88,'[1]Res_Unres FB by County 1516'!$A$10:$P$421,3,FALSE)</f>
        <v>East Valley (Spokane)</v>
      </c>
      <c r="C88" s="25">
        <f>VLOOKUP($A88,'[1]Res_Unres FB by County 1516'!$A$10:$P$421,4,FALSE)</f>
        <v>4267.37</v>
      </c>
      <c r="D88" s="26">
        <f>VLOOKUP($A88,'[1]Res_Unres FB by County 1516'!$A$10:$P$421,5,FALSE)</f>
        <v>339038.41</v>
      </c>
      <c r="E88" s="27">
        <f t="shared" si="30"/>
        <v>7.3795873865804842E-2</v>
      </c>
      <c r="F88" s="25">
        <f t="shared" si="31"/>
        <v>79.44903066760088</v>
      </c>
      <c r="G88" s="26">
        <f>VLOOKUP($A88,'[1]Res_Unres FB by County 1516'!$A$10:$P$421,8,FALSE)</f>
        <v>49467.7</v>
      </c>
      <c r="H88" s="27">
        <f t="shared" si="32"/>
        <v>1.0767252446799387E-2</v>
      </c>
      <c r="I88" s="25">
        <f t="shared" si="33"/>
        <v>11.592081305347321</v>
      </c>
      <c r="J88" s="26">
        <f>VLOOKUP($A88,'[1]Res_Unres FB by County 1516'!$A$10:$P$421,11,FALSE)</f>
        <v>0</v>
      </c>
      <c r="K88" s="26">
        <f>VLOOKUP($A88,'[1]Res_Unres FB by County 1516'!$A$10:$P$421,12,FALSE)</f>
        <v>277892.8</v>
      </c>
      <c r="L88" s="26">
        <f>VLOOKUP($A88,'[1]Res_Unres FB by County 1516'!$A$10:$P$421,13,FALSE)</f>
        <v>3927874.35</v>
      </c>
      <c r="M88" s="27">
        <f t="shared" si="34"/>
        <v>0.9154368736873959</v>
      </c>
      <c r="N88" s="28">
        <f t="shared" si="35"/>
        <v>985.56421168073086</v>
      </c>
      <c r="O88" s="26">
        <f>VLOOKUP($A88,'[1]Res_Unres FB by County 1516'!$A$10:$P$421,16,FALSE)</f>
        <v>4594273.26</v>
      </c>
    </row>
    <row r="89" spans="1:15" x14ac:dyDescent="0.2">
      <c r="A89" s="1" t="s">
        <v>96</v>
      </c>
      <c r="B89" s="24" t="str">
        <f>VLOOKUP($A89,'[1]Res_Unres FB by County 1516'!$A$10:$P$421,3,FALSE)</f>
        <v>Sedro Woolley</v>
      </c>
      <c r="C89" s="25">
        <f>VLOOKUP($A89,'[1]Res_Unres FB by County 1516'!$A$10:$P$421,4,FALSE)</f>
        <v>4238.8999999999996</v>
      </c>
      <c r="D89" s="26">
        <f>VLOOKUP($A89,'[1]Res_Unres FB by County 1516'!$A$10:$P$421,5,FALSE)</f>
        <v>24813.47</v>
      </c>
      <c r="E89" s="27">
        <f t="shared" si="30"/>
        <v>3.6142093577016319E-3</v>
      </c>
      <c r="F89" s="25">
        <f t="shared" si="31"/>
        <v>5.8537521526811211</v>
      </c>
      <c r="G89" s="26">
        <f>VLOOKUP($A89,'[1]Res_Unres FB by County 1516'!$A$10:$P$421,8,FALSE)</f>
        <v>100198.84</v>
      </c>
      <c r="H89" s="27">
        <f t="shared" si="32"/>
        <v>1.4594475708510279E-2</v>
      </c>
      <c r="I89" s="25">
        <f t="shared" si="33"/>
        <v>23.637934369765741</v>
      </c>
      <c r="J89" s="26">
        <f>VLOOKUP($A89,'[1]Res_Unres FB by County 1516'!$A$10:$P$421,11,FALSE)</f>
        <v>0</v>
      </c>
      <c r="K89" s="26">
        <f>VLOOKUP($A89,'[1]Res_Unres FB by County 1516'!$A$10:$P$421,12,FALSE)</f>
        <v>1105769.42</v>
      </c>
      <c r="L89" s="26">
        <f>VLOOKUP($A89,'[1]Res_Unres FB by County 1516'!$A$10:$P$421,13,FALSE)</f>
        <v>5634750.2699999996</v>
      </c>
      <c r="M89" s="27">
        <f t="shared" si="34"/>
        <v>0.98179131493378802</v>
      </c>
      <c r="N89" s="28">
        <f t="shared" si="35"/>
        <v>1590.1577508315836</v>
      </c>
      <c r="O89" s="26">
        <f>VLOOKUP($A89,'[1]Res_Unres FB by County 1516'!$A$10:$P$421,16,FALSE)</f>
        <v>6865532</v>
      </c>
    </row>
    <row r="90" spans="1:15" x14ac:dyDescent="0.2">
      <c r="A90" s="1" t="s">
        <v>97</v>
      </c>
      <c r="B90" s="24" t="str">
        <f>VLOOKUP($A90,'[1]Res_Unres FB by County 1516'!$A$10:$P$421,3,FALSE)</f>
        <v>Toppenish</v>
      </c>
      <c r="C90" s="25">
        <f>VLOOKUP($A90,'[1]Res_Unres FB by County 1516'!$A$10:$P$421,4,FALSE)</f>
        <v>4140.7299999999996</v>
      </c>
      <c r="D90" s="26">
        <f>VLOOKUP($A90,'[1]Res_Unres FB by County 1516'!$A$10:$P$421,5,FALSE)</f>
        <v>0</v>
      </c>
      <c r="E90" s="27">
        <f t="shared" si="30"/>
        <v>0</v>
      </c>
      <c r="F90" s="25">
        <f t="shared" si="31"/>
        <v>0</v>
      </c>
      <c r="G90" s="26">
        <f>VLOOKUP($A90,'[1]Res_Unres FB by County 1516'!$A$10:$P$421,8,FALSE)</f>
        <v>591705.42000000004</v>
      </c>
      <c r="H90" s="27">
        <f t="shared" si="32"/>
        <v>8.338468612821108E-2</v>
      </c>
      <c r="I90" s="25">
        <f t="shared" si="33"/>
        <v>142.89881735829192</v>
      </c>
      <c r="J90" s="26">
        <f>VLOOKUP($A90,'[1]Res_Unres FB by County 1516'!$A$10:$P$421,11,FALSE)</f>
        <v>0</v>
      </c>
      <c r="K90" s="26">
        <f>VLOOKUP($A90,'[1]Res_Unres FB by County 1516'!$A$10:$P$421,12,FALSE)</f>
        <v>331024.84000000003</v>
      </c>
      <c r="L90" s="26">
        <f>VLOOKUP($A90,'[1]Res_Unres FB by County 1516'!$A$10:$P$421,13,FALSE)</f>
        <v>6173361.9299999997</v>
      </c>
      <c r="M90" s="27">
        <f t="shared" si="34"/>
        <v>0.91661531387178885</v>
      </c>
      <c r="N90" s="28">
        <f t="shared" si="35"/>
        <v>1570.8309331929395</v>
      </c>
      <c r="O90" s="26">
        <f>VLOOKUP($A90,'[1]Res_Unres FB by County 1516'!$A$10:$P$421,16,FALSE)</f>
        <v>7096092.1900000004</v>
      </c>
    </row>
    <row r="91" spans="1:15" x14ac:dyDescent="0.2">
      <c r="A91" s="1" t="s">
        <v>98</v>
      </c>
      <c r="B91" s="24" t="str">
        <f>VLOOKUP($A91,'[1]Res_Unres FB by County 1516'!$A$10:$P$421,3,FALSE)</f>
        <v>Enumclaw</v>
      </c>
      <c r="C91" s="25">
        <f>VLOOKUP($A91,'[1]Res_Unres FB by County 1516'!$A$10:$P$421,4,FALSE)</f>
        <v>4033.6099999999997</v>
      </c>
      <c r="D91" s="26">
        <f>VLOOKUP($A91,'[1]Res_Unres FB by County 1516'!$A$10:$P$421,5,FALSE)</f>
        <v>23140</v>
      </c>
      <c r="E91" s="27">
        <f t="shared" si="30"/>
        <v>4.3215705362746317E-3</v>
      </c>
      <c r="F91" s="25">
        <f t="shared" si="31"/>
        <v>5.736796566847068</v>
      </c>
      <c r="G91" s="26">
        <f>VLOOKUP($A91,'[1]Res_Unres FB by County 1516'!$A$10:$P$421,8,FALSE)</f>
        <v>200000</v>
      </c>
      <c r="H91" s="27">
        <f t="shared" si="32"/>
        <v>3.7351517167455765E-2</v>
      </c>
      <c r="I91" s="25">
        <f t="shared" si="33"/>
        <v>49.583375685800071</v>
      </c>
      <c r="J91" s="26">
        <f>VLOOKUP($A91,'[1]Res_Unres FB by County 1516'!$A$10:$P$421,11,FALSE)</f>
        <v>0</v>
      </c>
      <c r="K91" s="26">
        <f>VLOOKUP($A91,'[1]Res_Unres FB by County 1516'!$A$10:$P$421,12,FALSE)</f>
        <v>100000</v>
      </c>
      <c r="L91" s="26">
        <f>VLOOKUP($A91,'[1]Res_Unres FB by County 1516'!$A$10:$P$421,13,FALSE)</f>
        <v>5031394.84</v>
      </c>
      <c r="M91" s="27">
        <f t="shared" si="34"/>
        <v>0.95832691229626965</v>
      </c>
      <c r="N91" s="28">
        <f t="shared" si="35"/>
        <v>1272.1593907194797</v>
      </c>
      <c r="O91" s="26">
        <f>VLOOKUP($A91,'[1]Res_Unres FB by County 1516'!$A$10:$P$421,16,FALSE)</f>
        <v>5354534.84</v>
      </c>
    </row>
    <row r="92" spans="1:15" x14ac:dyDescent="0.2">
      <c r="A92" s="1" t="s">
        <v>99</v>
      </c>
      <c r="B92" s="24" t="str">
        <f>VLOOKUP($A92,'[1]Res_Unres FB by County 1516'!$A$10:$P$421,3,FALSE)</f>
        <v>Port Angeles</v>
      </c>
      <c r="C92" s="25">
        <f>VLOOKUP($A92,'[1]Res_Unres FB by County 1516'!$A$10:$P$421,4,FALSE)</f>
        <v>3858.1800000000003</v>
      </c>
      <c r="D92" s="26">
        <f>VLOOKUP($A92,'[1]Res_Unres FB by County 1516'!$A$10:$P$421,5,FALSE)</f>
        <v>87654.26</v>
      </c>
      <c r="E92" s="27">
        <f t="shared" si="30"/>
        <v>1.3279196757596206E-2</v>
      </c>
      <c r="F92" s="25">
        <f t="shared" si="31"/>
        <v>22.719069613133652</v>
      </c>
      <c r="G92" s="26">
        <f>VLOOKUP($A92,'[1]Res_Unres FB by County 1516'!$A$10:$P$421,8,FALSE)</f>
        <v>112634.77</v>
      </c>
      <c r="H92" s="27">
        <f t="shared" si="32"/>
        <v>1.7063623291972287E-2</v>
      </c>
      <c r="I92" s="25">
        <f t="shared" si="33"/>
        <v>29.193757160111762</v>
      </c>
      <c r="J92" s="26">
        <f>VLOOKUP($A92,'[1]Res_Unres FB by County 1516'!$A$10:$P$421,11,FALSE)</f>
        <v>0</v>
      </c>
      <c r="K92" s="26">
        <f>VLOOKUP($A92,'[1]Res_Unres FB by County 1516'!$A$10:$P$421,12,FALSE)</f>
        <v>4423091.5999999996</v>
      </c>
      <c r="L92" s="26">
        <f>VLOOKUP($A92,'[1]Res_Unres FB by County 1516'!$A$10:$P$421,13,FALSE)</f>
        <v>1977490.01</v>
      </c>
      <c r="M92" s="27">
        <f t="shared" si="34"/>
        <v>0.96965717995043144</v>
      </c>
      <c r="N92" s="28">
        <f t="shared" si="35"/>
        <v>1658.963970058421</v>
      </c>
      <c r="O92" s="26">
        <f>VLOOKUP($A92,'[1]Res_Unres FB by County 1516'!$A$10:$P$421,16,FALSE)</f>
        <v>6600870.6399999997</v>
      </c>
    </row>
    <row r="93" spans="1:15" x14ac:dyDescent="0.2">
      <c r="A93" s="1" t="s">
        <v>100</v>
      </c>
      <c r="B93" s="24" t="str">
        <f>VLOOKUP($A93,'[1]Res_Unres FB by County 1516'!$A$10:$P$421,3,FALSE)</f>
        <v>Bainbridge</v>
      </c>
      <c r="C93" s="25">
        <f>VLOOKUP($A93,'[1]Res_Unres FB by County 1516'!$A$10:$P$421,4,FALSE)</f>
        <v>3769.74</v>
      </c>
      <c r="D93" s="26">
        <f>VLOOKUP($A93,'[1]Res_Unres FB by County 1516'!$A$10:$P$421,5,FALSE)</f>
        <v>257574.91</v>
      </c>
      <c r="E93" s="27">
        <f t="shared" si="30"/>
        <v>8.9318959883981114E-2</v>
      </c>
      <c r="F93" s="25">
        <f t="shared" si="31"/>
        <v>68.32696949922277</v>
      </c>
      <c r="G93" s="26">
        <f>VLOOKUP($A93,'[1]Res_Unres FB by County 1516'!$A$10:$P$421,8,FALSE)</f>
        <v>68798.899999999994</v>
      </c>
      <c r="H93" s="27">
        <f t="shared" si="32"/>
        <v>2.3857316650763957E-2</v>
      </c>
      <c r="I93" s="25">
        <f t="shared" si="33"/>
        <v>18.250303734475057</v>
      </c>
      <c r="J93" s="26">
        <f>VLOOKUP($A93,'[1]Res_Unres FB by County 1516'!$A$10:$P$421,11,FALSE)</f>
        <v>0</v>
      </c>
      <c r="K93" s="26">
        <f>VLOOKUP($A93,'[1]Res_Unres FB by County 1516'!$A$10:$P$421,12,FALSE)</f>
        <v>430176.08</v>
      </c>
      <c r="L93" s="26">
        <f>VLOOKUP($A93,'[1]Res_Unres FB by County 1516'!$A$10:$P$421,13,FALSE)</f>
        <v>2127215.33</v>
      </c>
      <c r="M93" s="27">
        <f t="shared" si="34"/>
        <v>0.88682372346525495</v>
      </c>
      <c r="N93" s="28">
        <f t="shared" si="35"/>
        <v>678.39994535432163</v>
      </c>
      <c r="O93" s="26">
        <f>VLOOKUP($A93,'[1]Res_Unres FB by County 1516'!$A$10:$P$421,16,FALSE)</f>
        <v>2883765.22</v>
      </c>
    </row>
    <row r="94" spans="1:15" x14ac:dyDescent="0.2">
      <c r="A94" s="1" t="s">
        <v>101</v>
      </c>
      <c r="B94" s="24" t="str">
        <f>VLOOKUP($A94,'[1]Res_Unres FB by County 1516'!$A$10:$P$421,3,FALSE)</f>
        <v>West Valley (Spokane)</v>
      </c>
      <c r="C94" s="25">
        <f>VLOOKUP($A94,'[1]Res_Unres FB by County 1516'!$A$10:$P$421,4,FALSE)</f>
        <v>3708.4700000000003</v>
      </c>
      <c r="D94" s="26">
        <f>VLOOKUP($A94,'[1]Res_Unres FB by County 1516'!$A$10:$P$421,5,FALSE)</f>
        <v>318474.48</v>
      </c>
      <c r="E94" s="27">
        <f t="shared" si="30"/>
        <v>9.3988636090581987E-2</v>
      </c>
      <c r="F94" s="25">
        <f t="shared" si="31"/>
        <v>85.877593724635759</v>
      </c>
      <c r="G94" s="26">
        <f>VLOOKUP($A94,'[1]Res_Unres FB by County 1516'!$A$10:$P$421,8,FALSE)</f>
        <v>0</v>
      </c>
      <c r="H94" s="27">
        <f t="shared" si="32"/>
        <v>0</v>
      </c>
      <c r="I94" s="25">
        <f t="shared" si="33"/>
        <v>0</v>
      </c>
      <c r="J94" s="26">
        <f>VLOOKUP($A94,'[1]Res_Unres FB by County 1516'!$A$10:$P$421,11,FALSE)</f>
        <v>0</v>
      </c>
      <c r="K94" s="26">
        <f>VLOOKUP($A94,'[1]Res_Unres FB by County 1516'!$A$10:$P$421,12,FALSE)</f>
        <v>0</v>
      </c>
      <c r="L94" s="26">
        <f>VLOOKUP($A94,'[1]Res_Unres FB by County 1516'!$A$10:$P$421,13,FALSE)</f>
        <v>3069961.54</v>
      </c>
      <c r="M94" s="27">
        <f t="shared" si="34"/>
        <v>0.90601136390941805</v>
      </c>
      <c r="N94" s="28">
        <f t="shared" si="35"/>
        <v>827.82428872284254</v>
      </c>
      <c r="O94" s="26">
        <f>VLOOKUP($A94,'[1]Res_Unres FB by County 1516'!$A$10:$P$421,16,FALSE)</f>
        <v>3388436.02</v>
      </c>
    </row>
    <row r="95" spans="1:15" x14ac:dyDescent="0.2">
      <c r="A95" s="1" t="s">
        <v>102</v>
      </c>
      <c r="B95" s="24" t="str">
        <f>VLOOKUP($A95,'[1]Res_Unres FB by County 1516'!$A$10:$P$421,3,FALSE)</f>
        <v>Grandview</v>
      </c>
      <c r="C95" s="25">
        <f>VLOOKUP($A95,'[1]Res_Unres FB by County 1516'!$A$10:$P$421,4,FALSE)</f>
        <v>3694.87</v>
      </c>
      <c r="D95" s="26">
        <f>VLOOKUP($A95,'[1]Res_Unres FB by County 1516'!$A$10:$P$421,5,FALSE)</f>
        <v>6000</v>
      </c>
      <c r="E95" s="27">
        <f t="shared" si="30"/>
        <v>8.0402100122151695E-4</v>
      </c>
      <c r="F95" s="25">
        <f t="shared" si="31"/>
        <v>1.6238730997301665</v>
      </c>
      <c r="G95" s="26">
        <f>VLOOKUP($A95,'[1]Res_Unres FB by County 1516'!$A$10:$P$421,8,FALSE)</f>
        <v>15116.71</v>
      </c>
      <c r="H95" s="27">
        <f t="shared" si="32"/>
        <v>2.0256920515625528E-3</v>
      </c>
      <c r="I95" s="25">
        <f t="shared" si="33"/>
        <v>4.0912697875703339</v>
      </c>
      <c r="J95" s="26">
        <f>VLOOKUP($A95,'[1]Res_Unres FB by County 1516'!$A$10:$P$421,11,FALSE)</f>
        <v>160920.24</v>
      </c>
      <c r="K95" s="26">
        <f>VLOOKUP($A95,'[1]Res_Unres FB by County 1516'!$A$10:$P$421,12,FALSE)</f>
        <v>835452.14</v>
      </c>
      <c r="L95" s="26">
        <f>VLOOKUP($A95,'[1]Res_Unres FB by County 1516'!$A$10:$P$421,13,FALSE)</f>
        <v>6445002.5499999998</v>
      </c>
      <c r="M95" s="27">
        <f t="shared" si="34"/>
        <v>0.99717028694721599</v>
      </c>
      <c r="N95" s="28">
        <f t="shared" si="35"/>
        <v>2013.974762305575</v>
      </c>
      <c r="O95" s="26">
        <f>VLOOKUP($A95,'[1]Res_Unres FB by County 1516'!$A$10:$P$421,16,FALSE)</f>
        <v>7462491.6399999997</v>
      </c>
    </row>
    <row r="96" spans="1:15" x14ac:dyDescent="0.2">
      <c r="A96" s="1" t="s">
        <v>103</v>
      </c>
      <c r="B96" s="24" t="str">
        <f>VLOOKUP($A96,'[1]Res_Unres FB by County 1516'!$A$10:$P$421,3,FALSE)</f>
        <v>Burlington Edison</v>
      </c>
      <c r="C96" s="25">
        <f>VLOOKUP($A96,'[1]Res_Unres FB by County 1516'!$A$10:$P$421,4,FALSE)</f>
        <v>3685.41</v>
      </c>
      <c r="D96" s="26">
        <f>VLOOKUP($A96,'[1]Res_Unres FB by County 1516'!$A$10:$P$421,5,FALSE)</f>
        <v>159160.35</v>
      </c>
      <c r="E96" s="27">
        <f t="shared" si="30"/>
        <v>5.0017820144849609E-2</v>
      </c>
      <c r="F96" s="25">
        <f t="shared" si="31"/>
        <v>43.186606103527154</v>
      </c>
      <c r="G96" s="26">
        <f>VLOOKUP($A96,'[1]Res_Unres FB by County 1516'!$A$10:$P$421,8,FALSE)</f>
        <v>34103.67</v>
      </c>
      <c r="H96" s="27">
        <f t="shared" si="32"/>
        <v>1.0717438308845783E-2</v>
      </c>
      <c r="I96" s="25">
        <f t="shared" si="33"/>
        <v>9.2536976889952545</v>
      </c>
      <c r="J96" s="26">
        <f>VLOOKUP($A96,'[1]Res_Unres FB by County 1516'!$A$10:$P$421,11,FALSE)</f>
        <v>0</v>
      </c>
      <c r="K96" s="26">
        <f>VLOOKUP($A96,'[1]Res_Unres FB by County 1516'!$A$10:$P$421,12,FALSE)</f>
        <v>810000</v>
      </c>
      <c r="L96" s="26">
        <f>VLOOKUP($A96,'[1]Res_Unres FB by County 1516'!$A$10:$P$421,13,FALSE)</f>
        <v>2178808.88</v>
      </c>
      <c r="M96" s="27">
        <f t="shared" si="34"/>
        <v>0.93926474154630457</v>
      </c>
      <c r="N96" s="28">
        <f t="shared" si="35"/>
        <v>810.98409132226811</v>
      </c>
      <c r="O96" s="26">
        <f>VLOOKUP($A96,'[1]Res_Unres FB by County 1516'!$A$10:$P$421,16,FALSE)</f>
        <v>3182072.9</v>
      </c>
    </row>
    <row r="97" spans="1:16" x14ac:dyDescent="0.2">
      <c r="A97" s="1" t="s">
        <v>104</v>
      </c>
      <c r="B97" s="24" t="str">
        <f>VLOOKUP($A97,'[1]Res_Unres FB by County 1516'!$A$10:$P$421,3,FALSE)</f>
        <v>Fife</v>
      </c>
      <c r="C97" s="25">
        <f>VLOOKUP($A97,'[1]Res_Unres FB by County 1516'!$A$10:$P$421,4,FALSE)</f>
        <v>3676.2200000000003</v>
      </c>
      <c r="D97" s="26">
        <f>VLOOKUP($A97,'[1]Res_Unres FB by County 1516'!$A$10:$P$421,5,FALSE)</f>
        <v>266581.89</v>
      </c>
      <c r="E97" s="27">
        <f t="shared" si="30"/>
        <v>3.9683226314349403E-2</v>
      </c>
      <c r="F97" s="25">
        <f t="shared" si="31"/>
        <v>72.515216717171441</v>
      </c>
      <c r="G97" s="26">
        <f>VLOOKUP($A97,'[1]Res_Unres FB by County 1516'!$A$10:$P$421,8,FALSE)</f>
        <v>175593.7</v>
      </c>
      <c r="H97" s="27">
        <f t="shared" si="32"/>
        <v>2.6138776855674537E-2</v>
      </c>
      <c r="I97" s="25">
        <f t="shared" si="33"/>
        <v>47.764742044817773</v>
      </c>
      <c r="J97" s="26">
        <f>VLOOKUP($A97,'[1]Res_Unres FB by County 1516'!$A$10:$P$421,11,FALSE)</f>
        <v>0</v>
      </c>
      <c r="K97" s="26">
        <f>VLOOKUP($A97,'[1]Res_Unres FB by County 1516'!$A$10:$P$421,12,FALSE)</f>
        <v>3492640.68</v>
      </c>
      <c r="L97" s="26">
        <f>VLOOKUP($A97,'[1]Res_Unres FB by County 1516'!$A$10:$P$421,13,FALSE)</f>
        <v>2782931.12</v>
      </c>
      <c r="M97" s="27">
        <f t="shared" si="34"/>
        <v>0.93417799682997626</v>
      </c>
      <c r="N97" s="28">
        <f t="shared" si="35"/>
        <v>1707.0718836195877</v>
      </c>
      <c r="O97" s="26">
        <f>VLOOKUP($A97,'[1]Res_Unres FB by County 1516'!$A$10:$P$421,16,FALSE)</f>
        <v>6717747.3899999997</v>
      </c>
    </row>
    <row r="98" spans="1:16" x14ac:dyDescent="0.2">
      <c r="A98" s="1" t="s">
        <v>105</v>
      </c>
      <c r="B98" s="24" t="str">
        <f>VLOOKUP($A98,'[1]Res_Unres FB by County 1516'!$A$10:$P$421,3,FALSE)</f>
        <v>Centralia</v>
      </c>
      <c r="C98" s="25">
        <f>VLOOKUP($A98,'[1]Res_Unres FB by County 1516'!$A$10:$P$421,4,FALSE)</f>
        <v>3654.68</v>
      </c>
      <c r="D98" s="26">
        <f>VLOOKUP($A98,'[1]Res_Unres FB by County 1516'!$A$10:$P$421,5,FALSE)</f>
        <v>136851.29999999999</v>
      </c>
      <c r="E98" s="27">
        <f t="shared" si="30"/>
        <v>2.1823775134754031E-2</v>
      </c>
      <c r="F98" s="25">
        <f t="shared" si="31"/>
        <v>37.445494543981958</v>
      </c>
      <c r="G98" s="26">
        <f>VLOOKUP($A98,'[1]Res_Unres FB by County 1516'!$A$10:$P$421,8,FALSE)</f>
        <v>249643.05</v>
      </c>
      <c r="H98" s="27">
        <f t="shared" si="32"/>
        <v>3.9810756544907927E-2</v>
      </c>
      <c r="I98" s="25">
        <f t="shared" si="33"/>
        <v>68.307772499917917</v>
      </c>
      <c r="J98" s="26">
        <f>VLOOKUP($A98,'[1]Res_Unres FB by County 1516'!$A$10:$P$421,11,FALSE)</f>
        <v>0</v>
      </c>
      <c r="K98" s="26">
        <f>VLOOKUP($A98,'[1]Res_Unres FB by County 1516'!$A$10:$P$421,12,FALSE)</f>
        <v>0</v>
      </c>
      <c r="L98" s="26">
        <f>VLOOKUP($A98,'[1]Res_Unres FB by County 1516'!$A$10:$P$421,13,FALSE)</f>
        <v>5884249.3300000001</v>
      </c>
      <c r="M98" s="27">
        <f t="shared" si="34"/>
        <v>0.93836546832033807</v>
      </c>
      <c r="N98" s="28">
        <f t="shared" si="35"/>
        <v>1610.0587000777086</v>
      </c>
      <c r="O98" s="26">
        <f>VLOOKUP($A98,'[1]Res_Unres FB by County 1516'!$A$10:$P$421,16,FALSE)</f>
        <v>6270743.6799999997</v>
      </c>
    </row>
    <row r="99" spans="1:16" x14ac:dyDescent="0.2">
      <c r="A99" s="1" t="s">
        <v>106</v>
      </c>
      <c r="B99" s="24" t="str">
        <f>VLOOKUP($A99,'[1]Res_Unres FB by County 1516'!$A$10:$P$421,3,FALSE)</f>
        <v>Selah</v>
      </c>
      <c r="C99" s="25">
        <f>VLOOKUP($A99,'[1]Res_Unres FB by County 1516'!$A$10:$P$421,4,FALSE)</f>
        <v>3599.8300000000004</v>
      </c>
      <c r="D99" s="26">
        <f>VLOOKUP($A99,'[1]Res_Unres FB by County 1516'!$A$10:$P$421,5,FALSE)</f>
        <v>58104.959999999999</v>
      </c>
      <c r="E99" s="27">
        <f t="shared" si="30"/>
        <v>1.0394455427468413E-2</v>
      </c>
      <c r="F99" s="25">
        <f t="shared" si="31"/>
        <v>16.141028881919421</v>
      </c>
      <c r="G99" s="26">
        <f>VLOOKUP($A99,'[1]Res_Unres FB by County 1516'!$A$10:$P$421,8,FALSE)</f>
        <v>300632.57</v>
      </c>
      <c r="H99" s="27">
        <f t="shared" si="32"/>
        <v>5.3780466399258826E-2</v>
      </c>
      <c r="I99" s="25">
        <f t="shared" si="33"/>
        <v>83.512990891236527</v>
      </c>
      <c r="J99" s="26">
        <f>VLOOKUP($A99,'[1]Res_Unres FB by County 1516'!$A$10:$P$421,11,FALSE)</f>
        <v>0</v>
      </c>
      <c r="K99" s="26">
        <f>VLOOKUP($A99,'[1]Res_Unres FB by County 1516'!$A$10:$P$421,12,FALSE)</f>
        <v>860186.29</v>
      </c>
      <c r="L99" s="26">
        <f>VLOOKUP($A99,'[1]Res_Unres FB by County 1516'!$A$10:$P$421,13,FALSE)</f>
        <v>4371071.7699999996</v>
      </c>
      <c r="M99" s="27">
        <f t="shared" si="34"/>
        <v>0.93582507817327276</v>
      </c>
      <c r="N99" s="28">
        <f t="shared" si="35"/>
        <v>1453.1958620268176</v>
      </c>
      <c r="O99" s="26">
        <f>VLOOKUP($A99,'[1]Res_Unres FB by County 1516'!$A$10:$P$421,16,FALSE)</f>
        <v>5589995.5899999999</v>
      </c>
    </row>
    <row r="100" spans="1:16" x14ac:dyDescent="0.2">
      <c r="A100" s="1" t="s">
        <v>107</v>
      </c>
      <c r="B100" s="24" t="str">
        <f>VLOOKUP($A100,'[1]Res_Unres FB by County 1516'!$A$10:$P$421,3,FALSE)</f>
        <v>White River</v>
      </c>
      <c r="C100" s="25">
        <f>VLOOKUP($A100,'[1]Res_Unres FB by County 1516'!$A$10:$P$421,4,FALSE)</f>
        <v>3567.0899999999997</v>
      </c>
      <c r="D100" s="26">
        <f>VLOOKUP($A100,'[1]Res_Unres FB by County 1516'!$A$10:$P$421,5,FALSE)</f>
        <v>82421</v>
      </c>
      <c r="E100" s="27">
        <f t="shared" si="30"/>
        <v>9.8238586002845039E-3</v>
      </c>
      <c r="F100" s="25">
        <f t="shared" si="31"/>
        <v>23.105949106975157</v>
      </c>
      <c r="G100" s="26">
        <f>VLOOKUP($A100,'[1]Res_Unres FB by County 1516'!$A$10:$P$421,8,FALSE)</f>
        <v>273077</v>
      </c>
      <c r="H100" s="27">
        <f t="shared" si="32"/>
        <v>3.2548377658483778E-2</v>
      </c>
      <c r="I100" s="25">
        <f t="shared" si="33"/>
        <v>76.554558477638636</v>
      </c>
      <c r="J100" s="26">
        <f>VLOOKUP($A100,'[1]Res_Unres FB by County 1516'!$A$10:$P$421,11,FALSE)</f>
        <v>0</v>
      </c>
      <c r="K100" s="26">
        <f>VLOOKUP($A100,'[1]Res_Unres FB by County 1516'!$A$10:$P$421,12,FALSE)</f>
        <v>1875158</v>
      </c>
      <c r="L100" s="26">
        <f>VLOOKUP($A100,'[1]Res_Unres FB by County 1516'!$A$10:$P$421,13,FALSE)</f>
        <v>6159224.5300000003</v>
      </c>
      <c r="M100" s="27">
        <f t="shared" si="34"/>
        <v>0.95762776374123182</v>
      </c>
      <c r="N100" s="28">
        <f t="shared" si="35"/>
        <v>2252.3632793117081</v>
      </c>
      <c r="O100" s="26">
        <f>VLOOKUP($A100,'[1]Res_Unres FB by County 1516'!$A$10:$P$421,16,FALSE)</f>
        <v>8389880.5299999993</v>
      </c>
    </row>
    <row r="101" spans="1:16" x14ac:dyDescent="0.2">
      <c r="A101" s="1" t="s">
        <v>108</v>
      </c>
      <c r="B101" s="24" t="str">
        <f>VLOOKUP($A101,'[1]Res_Unres FB by County 1516'!$A$10:$P$421,3,FALSE)</f>
        <v>Wapato</v>
      </c>
      <c r="C101" s="25">
        <f>VLOOKUP($A101,'[1]Res_Unres FB by County 1516'!$A$10:$P$421,4,FALSE)</f>
        <v>3421.0600000000004</v>
      </c>
      <c r="D101" s="26">
        <f>VLOOKUP($A101,'[1]Res_Unres FB by County 1516'!$A$10:$P$421,5,FALSE)</f>
        <v>59535.44</v>
      </c>
      <c r="E101" s="27">
        <f t="shared" si="30"/>
        <v>1.4100030525801681E-2</v>
      </c>
      <c r="F101" s="25">
        <f t="shared" si="31"/>
        <v>17.402629594336258</v>
      </c>
      <c r="G101" s="26">
        <f>VLOOKUP($A101,'[1]Res_Unres FB by County 1516'!$A$10:$P$421,8,FALSE)</f>
        <v>885247.09000000008</v>
      </c>
      <c r="H101" s="27">
        <f t="shared" si="32"/>
        <v>0.20965681939827957</v>
      </c>
      <c r="I101" s="25">
        <f t="shared" si="33"/>
        <v>258.76397666220413</v>
      </c>
      <c r="J101" s="26">
        <f>VLOOKUP($A101,'[1]Res_Unres FB by County 1516'!$A$10:$P$421,11,FALSE)</f>
        <v>121916.52</v>
      </c>
      <c r="K101" s="26">
        <f>VLOOKUP($A101,'[1]Res_Unres FB by County 1516'!$A$10:$P$421,12,FALSE)</f>
        <v>0</v>
      </c>
      <c r="L101" s="26">
        <f>VLOOKUP($A101,'[1]Res_Unres FB by County 1516'!$A$10:$P$421,13,FALSE)</f>
        <v>3155663.44</v>
      </c>
      <c r="M101" s="27">
        <f t="shared" si="34"/>
        <v>0.77624315007591871</v>
      </c>
      <c r="N101" s="28">
        <f t="shared" si="35"/>
        <v>958.05977094818547</v>
      </c>
      <c r="O101" s="26">
        <f>VLOOKUP($A101,'[1]Res_Unres FB by County 1516'!$A$10:$P$421,16,FALSE)</f>
        <v>4222362.49</v>
      </c>
    </row>
    <row r="102" spans="1:16" x14ac:dyDescent="0.2">
      <c r="A102" s="1" t="s">
        <v>109</v>
      </c>
      <c r="B102" s="24" t="str">
        <f>VLOOKUP($A102,'[1]Res_Unres FB by County 1516'!$A$10:$P$421,3,FALSE)</f>
        <v>Aberdeen</v>
      </c>
      <c r="C102" s="25">
        <f>VLOOKUP($A102,'[1]Res_Unres FB by County 1516'!$A$10:$P$421,4,FALSE)</f>
        <v>3346.8000000000006</v>
      </c>
      <c r="D102" s="26">
        <f>VLOOKUP($A102,'[1]Res_Unres FB by County 1516'!$A$10:$P$421,5,FALSE)</f>
        <v>256189.02</v>
      </c>
      <c r="E102" s="27">
        <f t="shared" si="30"/>
        <v>6.0584957654052925E-2</v>
      </c>
      <c r="F102" s="25">
        <f t="shared" si="31"/>
        <v>76.547454284689834</v>
      </c>
      <c r="G102" s="26">
        <f>VLOOKUP($A102,'[1]Res_Unres FB by County 1516'!$A$10:$P$421,8,FALSE)</f>
        <v>417205.66</v>
      </c>
      <c r="H102" s="27">
        <f t="shared" si="32"/>
        <v>9.8663038892655125E-2</v>
      </c>
      <c r="I102" s="25">
        <f t="shared" si="33"/>
        <v>124.65807935938804</v>
      </c>
      <c r="J102" s="26">
        <f>VLOOKUP($A102,'[1]Res_Unres FB by County 1516'!$A$10:$P$421,11,FALSE)</f>
        <v>13370</v>
      </c>
      <c r="K102" s="26">
        <f>VLOOKUP($A102,'[1]Res_Unres FB by County 1516'!$A$10:$P$421,12,FALSE)</f>
        <v>270573.55</v>
      </c>
      <c r="L102" s="26">
        <f>VLOOKUP($A102,'[1]Res_Unres FB by County 1516'!$A$10:$P$421,13,FALSE)</f>
        <v>3271252.99</v>
      </c>
      <c r="M102" s="27">
        <f t="shared" si="34"/>
        <v>0.84075200345329204</v>
      </c>
      <c r="N102" s="28">
        <f t="shared" si="35"/>
        <v>1062.2674016971434</v>
      </c>
      <c r="O102" s="26">
        <f>VLOOKUP($A102,'[1]Res_Unres FB by County 1516'!$A$10:$P$421,16,FALSE)</f>
        <v>4228591.22</v>
      </c>
    </row>
    <row r="103" spans="1:16" x14ac:dyDescent="0.2">
      <c r="A103" s="1" t="s">
        <v>110</v>
      </c>
      <c r="B103" s="24" t="str">
        <f>VLOOKUP($A103,'[1]Res_Unres FB by County 1516'!$A$10:$P$421,3,FALSE)</f>
        <v>Ellensburg</v>
      </c>
      <c r="C103" s="25">
        <f>VLOOKUP($A103,'[1]Res_Unres FB by County 1516'!$A$10:$P$421,4,FALSE)</f>
        <v>3274.9199999999996</v>
      </c>
      <c r="D103" s="26">
        <f>VLOOKUP($A103,'[1]Res_Unres FB by County 1516'!$A$10:$P$421,5,FALSE)</f>
        <v>27877.74</v>
      </c>
      <c r="E103" s="27">
        <f t="shared" si="30"/>
        <v>5.7366575881913819E-3</v>
      </c>
      <c r="F103" s="25">
        <f t="shared" si="31"/>
        <v>8.51249496170899</v>
      </c>
      <c r="G103" s="26">
        <f>VLOOKUP($A103,'[1]Res_Unres FB by County 1516'!$A$10:$P$421,8,FALSE)</f>
        <v>17597.080000000002</v>
      </c>
      <c r="H103" s="27">
        <f t="shared" si="32"/>
        <v>3.6211121314715902E-3</v>
      </c>
      <c r="I103" s="25">
        <f t="shared" si="33"/>
        <v>5.3732854543011745</v>
      </c>
      <c r="J103" s="26">
        <f>VLOOKUP($A103,'[1]Res_Unres FB by County 1516'!$A$10:$P$421,11,FALSE)</f>
        <v>0</v>
      </c>
      <c r="K103" s="26">
        <f>VLOOKUP($A103,'[1]Res_Unres FB by County 1516'!$A$10:$P$421,12,FALSE)</f>
        <v>1584717.51</v>
      </c>
      <c r="L103" s="26">
        <f>VLOOKUP($A103,'[1]Res_Unres FB by County 1516'!$A$10:$P$421,13,FALSE)</f>
        <v>3229386.54</v>
      </c>
      <c r="M103" s="27">
        <f t="shared" si="34"/>
        <v>0.99064223028033693</v>
      </c>
      <c r="N103" s="28">
        <f t="shared" si="35"/>
        <v>1469.991343299989</v>
      </c>
      <c r="O103" s="26">
        <f>VLOOKUP($A103,'[1]Res_Unres FB by County 1516'!$A$10:$P$421,16,FALSE)</f>
        <v>4859578.87</v>
      </c>
    </row>
    <row r="104" spans="1:16" x14ac:dyDescent="0.2">
      <c r="A104" s="1" t="s">
        <v>111</v>
      </c>
      <c r="B104" s="24" t="str">
        <f>VLOOKUP($A104,'[1]Res_Unres FB by County 1516'!$A$10:$P$421,3,FALSE)</f>
        <v>Riverview</v>
      </c>
      <c r="C104" s="25">
        <f>VLOOKUP($A104,'[1]Res_Unres FB by County 1516'!$A$10:$P$421,4,FALSE)</f>
        <v>3159.6400000000003</v>
      </c>
      <c r="D104" s="26">
        <f>VLOOKUP($A104,'[1]Res_Unres FB by County 1516'!$A$10:$P$421,5,FALSE)</f>
        <v>0</v>
      </c>
      <c r="E104" s="27">
        <f t="shared" si="30"/>
        <v>0</v>
      </c>
      <c r="F104" s="25">
        <f t="shared" si="31"/>
        <v>0</v>
      </c>
      <c r="G104" s="26">
        <f>VLOOKUP($A104,'[1]Res_Unres FB by County 1516'!$A$10:$P$421,8,FALSE)</f>
        <v>7000</v>
      </c>
      <c r="H104" s="27">
        <f t="shared" si="32"/>
        <v>1.7692950471365476E-3</v>
      </c>
      <c r="I104" s="25">
        <f t="shared" si="33"/>
        <v>2.2154422655745587</v>
      </c>
      <c r="J104" s="26">
        <f>VLOOKUP($A104,'[1]Res_Unres FB by County 1516'!$A$10:$P$421,11,FALSE)</f>
        <v>0</v>
      </c>
      <c r="K104" s="26">
        <f>VLOOKUP($A104,'[1]Res_Unres FB by County 1516'!$A$10:$P$421,12,FALSE)</f>
        <v>709069.8</v>
      </c>
      <c r="L104" s="26">
        <f>VLOOKUP($A104,'[1]Res_Unres FB by County 1516'!$A$10:$P$421,13,FALSE)</f>
        <v>3240308.2</v>
      </c>
      <c r="M104" s="27">
        <f t="shared" si="34"/>
        <v>0.99823070495286348</v>
      </c>
      <c r="N104" s="28">
        <f t="shared" si="35"/>
        <v>1249.9455634186172</v>
      </c>
      <c r="O104" s="26">
        <f>VLOOKUP($A104,'[1]Res_Unres FB by County 1516'!$A$10:$P$421,16,FALSE)</f>
        <v>3956378</v>
      </c>
    </row>
    <row r="105" spans="1:16" x14ac:dyDescent="0.2">
      <c r="A105" s="1" t="s">
        <v>112</v>
      </c>
      <c r="B105" s="24" t="str">
        <f>VLOOKUP($A105,'[1]Res_Unres FB by County 1516'!$A$10:$P$421,3,FALSE)</f>
        <v>Washougal</v>
      </c>
      <c r="C105" s="25">
        <f>VLOOKUP($A105,'[1]Res_Unres FB by County 1516'!$A$10:$P$421,4,FALSE)</f>
        <v>3143.5400000000009</v>
      </c>
      <c r="D105" s="26">
        <f>VLOOKUP($A105,'[1]Res_Unres FB by County 1516'!$A$10:$P$421,5,FALSE)</f>
        <v>97987.17</v>
      </c>
      <c r="E105" s="27">
        <f t="shared" si="30"/>
        <v>1.1449625011438855E-2</v>
      </c>
      <c r="F105" s="25">
        <f t="shared" si="31"/>
        <v>31.17096330888106</v>
      </c>
      <c r="G105" s="26">
        <f>VLOOKUP($A105,'[1]Res_Unres FB by County 1516'!$A$10:$P$421,8,FALSE)</f>
        <v>135512.99</v>
      </c>
      <c r="H105" s="27">
        <f t="shared" si="32"/>
        <v>1.5834449751726303E-2</v>
      </c>
      <c r="I105" s="25">
        <f t="shared" si="33"/>
        <v>43.108403265108748</v>
      </c>
      <c r="J105" s="26">
        <f>VLOOKUP($A105,'[1]Res_Unres FB by County 1516'!$A$10:$P$421,11,FALSE)</f>
        <v>0</v>
      </c>
      <c r="K105" s="26">
        <f>VLOOKUP($A105,'[1]Res_Unres FB by County 1516'!$A$10:$P$421,12,FALSE)</f>
        <v>3685737.8</v>
      </c>
      <c r="L105" s="26">
        <f>VLOOKUP($A105,'[1]Res_Unres FB by County 1516'!$A$10:$P$421,13,FALSE)</f>
        <v>4638873.76</v>
      </c>
      <c r="M105" s="27">
        <f t="shared" si="34"/>
        <v>0.9727159252368347</v>
      </c>
      <c r="N105" s="28">
        <f t="shared" si="35"/>
        <v>2648.164667858528</v>
      </c>
      <c r="O105" s="26">
        <f>VLOOKUP($A105,'[1]Res_Unres FB by County 1516'!$A$10:$P$421,16,FALSE)</f>
        <v>8558111.7200000007</v>
      </c>
    </row>
    <row r="106" spans="1:16" x14ac:dyDescent="0.2">
      <c r="A106" s="1" t="s">
        <v>113</v>
      </c>
      <c r="B106" s="24" t="str">
        <f>VLOOKUP($A106,'[1]Res_Unres FB by County 1516'!$A$10:$P$421,3,FALSE)</f>
        <v>East Valley (Yakima)</v>
      </c>
      <c r="C106" s="25">
        <f>VLOOKUP($A106,'[1]Res_Unres FB by County 1516'!$A$10:$P$421,4,FALSE)</f>
        <v>3123.98</v>
      </c>
      <c r="D106" s="26">
        <f>VLOOKUP($A106,'[1]Res_Unres FB by County 1516'!$A$10:$P$421,5,FALSE)</f>
        <v>0</v>
      </c>
      <c r="E106" s="27">
        <f t="shared" si="30"/>
        <v>0</v>
      </c>
      <c r="F106" s="25">
        <f t="shared" si="31"/>
        <v>0</v>
      </c>
      <c r="G106" s="26">
        <f>VLOOKUP($A106,'[1]Res_Unres FB by County 1516'!$A$10:$P$421,8,FALSE)</f>
        <v>206516.47999999998</v>
      </c>
      <c r="H106" s="27">
        <f t="shared" si="32"/>
        <v>4.8616323298222242E-2</v>
      </c>
      <c r="I106" s="25">
        <f t="shared" si="33"/>
        <v>66.106850876125961</v>
      </c>
      <c r="J106" s="26">
        <f>VLOOKUP($A106,'[1]Res_Unres FB by County 1516'!$A$10:$P$421,11,FALSE)</f>
        <v>127949.12</v>
      </c>
      <c r="K106" s="26">
        <f>VLOOKUP($A106,'[1]Res_Unres FB by County 1516'!$A$10:$P$421,12,FALSE)</f>
        <v>800000</v>
      </c>
      <c r="L106" s="26">
        <f>VLOOKUP($A106,'[1]Res_Unres FB by County 1516'!$A$10:$P$421,13,FALSE)</f>
        <v>3113417.95</v>
      </c>
      <c r="M106" s="27">
        <f t="shared" si="34"/>
        <v>0.95138367670177793</v>
      </c>
      <c r="N106" s="28">
        <f t="shared" si="35"/>
        <v>1293.6597129303004</v>
      </c>
      <c r="O106" s="26">
        <f>VLOOKUP($A106,'[1]Res_Unres FB by County 1516'!$A$10:$P$421,16,FALSE)</f>
        <v>4247883.55</v>
      </c>
    </row>
    <row r="107" spans="1:16" x14ac:dyDescent="0.2">
      <c r="A107" s="1" t="s">
        <v>114</v>
      </c>
      <c r="B107" s="24" t="str">
        <f>VLOOKUP($A107,'[1]Res_Unres FB by County 1516'!$A$10:$P$421,3,FALSE)</f>
        <v>Steilacoom Hist.</v>
      </c>
      <c r="C107" s="25">
        <f>VLOOKUP($A107,'[1]Res_Unres FB by County 1516'!$A$10:$P$421,4,FALSE)</f>
        <v>3092.01</v>
      </c>
      <c r="D107" s="26">
        <f>VLOOKUP($A107,'[1]Res_Unres FB by County 1516'!$A$10:$P$421,5,FALSE)</f>
        <v>0</v>
      </c>
      <c r="E107" s="27">
        <f t="shared" si="30"/>
        <v>0</v>
      </c>
      <c r="F107" s="25">
        <f t="shared" si="31"/>
        <v>0</v>
      </c>
      <c r="G107" s="26">
        <f>VLOOKUP($A107,'[1]Res_Unres FB by County 1516'!$A$10:$P$421,8,FALSE)</f>
        <v>0</v>
      </c>
      <c r="H107" s="27">
        <f t="shared" si="32"/>
        <v>0</v>
      </c>
      <c r="I107" s="25">
        <f t="shared" si="33"/>
        <v>0</v>
      </c>
      <c r="J107" s="26">
        <f>VLOOKUP($A107,'[1]Res_Unres FB by County 1516'!$A$10:$P$421,11,FALSE)</f>
        <v>525437.88</v>
      </c>
      <c r="K107" s="26">
        <f>VLOOKUP($A107,'[1]Res_Unres FB by County 1516'!$A$10:$P$421,12,FALSE)</f>
        <v>0</v>
      </c>
      <c r="L107" s="26">
        <f>VLOOKUP($A107,'[1]Res_Unres FB by County 1516'!$A$10:$P$421,13,FALSE)</f>
        <v>4763310.51</v>
      </c>
      <c r="M107" s="27">
        <f t="shared" si="34"/>
        <v>1</v>
      </c>
      <c r="N107" s="28">
        <f t="shared" si="35"/>
        <v>1710.4564312534562</v>
      </c>
      <c r="O107" s="26">
        <f>VLOOKUP($A107,'[1]Res_Unres FB by County 1516'!$A$10:$P$421,16,FALSE)</f>
        <v>5288748.3899999997</v>
      </c>
    </row>
    <row r="108" spans="1:16" x14ac:dyDescent="0.2">
      <c r="A108" s="1" t="s">
        <v>115</v>
      </c>
      <c r="B108" s="24" t="str">
        <f>VLOOKUP($A108,'[1]Res_Unres FB by County 1516'!$A$10:$P$421,3,FALSE)</f>
        <v>Lynden</v>
      </c>
      <c r="C108" s="25">
        <f>VLOOKUP($A108,'[1]Res_Unres FB by County 1516'!$A$10:$P$421,4,FALSE)</f>
        <v>3063.5699999999997</v>
      </c>
      <c r="D108" s="26">
        <f>VLOOKUP($A108,'[1]Res_Unres FB by County 1516'!$A$10:$P$421,5,FALSE)</f>
        <v>423189.72</v>
      </c>
      <c r="E108" s="27">
        <f t="shared" si="30"/>
        <v>0.14605932027939245</v>
      </c>
      <c r="F108" s="25">
        <f t="shared" si="31"/>
        <v>138.13613529313841</v>
      </c>
      <c r="G108" s="26">
        <f>VLOOKUP($A108,'[1]Res_Unres FB by County 1516'!$A$10:$P$421,8,FALSE)</f>
        <v>178834.29</v>
      </c>
      <c r="H108" s="27">
        <f t="shared" si="32"/>
        <v>6.1722706402338304E-2</v>
      </c>
      <c r="I108" s="25">
        <f t="shared" si="33"/>
        <v>58.37447487734898</v>
      </c>
      <c r="J108" s="26">
        <f>VLOOKUP($A108,'[1]Res_Unres FB by County 1516'!$A$10:$P$421,11,FALSE)</f>
        <v>0</v>
      </c>
      <c r="K108" s="26">
        <f>VLOOKUP($A108,'[1]Res_Unres FB by County 1516'!$A$10:$P$421,12,FALSE)</f>
        <v>218915.59</v>
      </c>
      <c r="L108" s="26">
        <f>VLOOKUP($A108,'[1]Res_Unres FB by County 1516'!$A$10:$P$421,13,FALSE)</f>
        <v>2076442.91</v>
      </c>
      <c r="M108" s="27">
        <f t="shared" si="34"/>
        <v>0.79221797331826926</v>
      </c>
      <c r="N108" s="28">
        <f t="shared" si="35"/>
        <v>749.24303998276525</v>
      </c>
      <c r="O108" s="26">
        <f>VLOOKUP($A108,'[1]Res_Unres FB by County 1516'!$A$10:$P$421,16,FALSE)</f>
        <v>2897382.51</v>
      </c>
    </row>
    <row r="109" spans="1:16" x14ac:dyDescent="0.2">
      <c r="A109" s="1" t="s">
        <v>116</v>
      </c>
      <c r="B109" s="24" t="str">
        <f>VLOOKUP($A109,'[1]Res_Unres FB by County 1516'!$A$10:$P$421,3,FALSE)</f>
        <v>Chehalis</v>
      </c>
      <c r="C109" s="25">
        <f>VLOOKUP($A109,'[1]Res_Unres FB by County 1516'!$A$10:$P$421,4,FALSE)</f>
        <v>3015.2599999999993</v>
      </c>
      <c r="D109" s="26">
        <f>VLOOKUP($A109,'[1]Res_Unres FB by County 1516'!$A$10:$P$421,5,FALSE)</f>
        <v>35774.58</v>
      </c>
      <c r="E109" s="27">
        <f t="shared" si="30"/>
        <v>5.7591171077579426E-3</v>
      </c>
      <c r="F109" s="25">
        <f t="shared" si="31"/>
        <v>11.864509196553534</v>
      </c>
      <c r="G109" s="26">
        <f>VLOOKUP($A109,'[1]Res_Unres FB by County 1516'!$A$10:$P$421,8,FALSE)</f>
        <v>698460.54</v>
      </c>
      <c r="H109" s="27">
        <f t="shared" si="32"/>
        <v>0.1124406225036842</v>
      </c>
      <c r="I109" s="25">
        <f t="shared" si="33"/>
        <v>231.64189489463601</v>
      </c>
      <c r="J109" s="26">
        <f>VLOOKUP($A109,'[1]Res_Unres FB by County 1516'!$A$10:$P$421,11,FALSE)</f>
        <v>0</v>
      </c>
      <c r="K109" s="26">
        <f>VLOOKUP($A109,'[1]Res_Unres FB by County 1516'!$A$10:$P$421,12,FALSE)</f>
        <v>915257.61</v>
      </c>
      <c r="L109" s="26">
        <f>VLOOKUP($A109,'[1]Res_Unres FB by County 1516'!$A$10:$P$421,13,FALSE)</f>
        <v>4562324</v>
      </c>
      <c r="M109" s="27">
        <f t="shared" si="34"/>
        <v>0.88180026038855785</v>
      </c>
      <c r="N109" s="28">
        <f t="shared" si="35"/>
        <v>1816.6199962855612</v>
      </c>
      <c r="O109" s="26">
        <f>VLOOKUP($A109,'[1]Res_Unres FB by County 1516'!$A$10:$P$421,16,FALSE)</f>
        <v>6211816.7300000004</v>
      </c>
    </row>
    <row r="110" spans="1:16" x14ac:dyDescent="0.2">
      <c r="A110" s="1">
        <f>COUNTA(A80:A109)</f>
        <v>30</v>
      </c>
      <c r="B110" s="18" t="s">
        <v>117</v>
      </c>
      <c r="C110" s="29">
        <f>SUM(C80:C109)</f>
        <v>115125.63999999997</v>
      </c>
      <c r="D110" s="30">
        <f>SUM(D80:D109)</f>
        <v>4561670.79</v>
      </c>
      <c r="E110" s="21">
        <f t="shared" si="30"/>
        <v>2.7014679359686496E-2</v>
      </c>
      <c r="F110" s="19">
        <f t="shared" si="31"/>
        <v>39.623413081568984</v>
      </c>
      <c r="G110" s="30">
        <f>SUM(G80:G109)</f>
        <v>8448066.5200000014</v>
      </c>
      <c r="H110" s="21">
        <f t="shared" si="32"/>
        <v>5.0030310987677074E-2</v>
      </c>
      <c r="I110" s="19">
        <f t="shared" si="33"/>
        <v>73.381277359239903</v>
      </c>
      <c r="J110" s="30">
        <f>SUM(J80:J109)</f>
        <v>4328948.5200000005</v>
      </c>
      <c r="K110" s="30">
        <f>SUM(K80:K109)</f>
        <v>30087008.960000005</v>
      </c>
      <c r="L110" s="30">
        <f>SUM(L80:L109)</f>
        <v>121433269.97</v>
      </c>
      <c r="M110" s="21">
        <f t="shared" si="34"/>
        <v>0.92295500965263666</v>
      </c>
      <c r="N110" s="29">
        <f t="shared" ref="N110" si="36">SUM($J110:$L110)/$C110</f>
        <v>1353.7316921756094</v>
      </c>
      <c r="O110" s="30">
        <f>SUM(O80:O109)</f>
        <v>168858964.75999996</v>
      </c>
      <c r="P110" s="23">
        <f>SUM(D110,G110,J110:L110)-O110</f>
        <v>0</v>
      </c>
    </row>
    <row r="111" spans="1:16" ht="4.5" customHeight="1" x14ac:dyDescent="0.2"/>
    <row r="112" spans="1:16" x14ac:dyDescent="0.2">
      <c r="B112" s="18" t="s">
        <v>118</v>
      </c>
    </row>
    <row r="113" spans="1:15" ht="4.5" customHeight="1" x14ac:dyDescent="0.2"/>
    <row r="114" spans="1:15" x14ac:dyDescent="0.2">
      <c r="A114" s="1" t="s">
        <v>119</v>
      </c>
      <c r="B114" s="24" t="str">
        <f>VLOOKUP($A114,'[1]Res_Unres FB by County 1516'!$A$10:$P$421,3,FALSE)</f>
        <v>Tukwila</v>
      </c>
      <c r="C114" s="25">
        <f>VLOOKUP($A114,'[1]Res_Unres FB by County 1516'!$A$10:$P$421,4,FALSE)</f>
        <v>2981.2899999999991</v>
      </c>
      <c r="D114" s="26">
        <f>VLOOKUP($A114,'[1]Res_Unres FB by County 1516'!$A$10:$P$421,5,FALSE)</f>
        <v>31480.02</v>
      </c>
      <c r="E114" s="27">
        <f t="shared" ref="E114:E135" si="37">D114/$O114</f>
        <v>1.1784814617889739E-2</v>
      </c>
      <c r="F114" s="25">
        <f t="shared" ref="F114:F135" si="38">D114/$C114</f>
        <v>10.559194174333932</v>
      </c>
      <c r="G114" s="26">
        <f>VLOOKUP($A114,'[1]Res_Unres FB by County 1516'!$A$10:$P$421,8,FALSE)</f>
        <v>169876.19</v>
      </c>
      <c r="H114" s="27">
        <f t="shared" ref="H114:H135" si="39">G114/$O114</f>
        <v>6.3594604042291419E-2</v>
      </c>
      <c r="I114" s="25">
        <f t="shared" ref="I114:I135" si="40">G114/$C114</f>
        <v>56.980766715079731</v>
      </c>
      <c r="J114" s="26">
        <f>VLOOKUP($A114,'[1]Res_Unres FB by County 1516'!$A$10:$P$421,11,FALSE)</f>
        <v>0</v>
      </c>
      <c r="K114" s="26">
        <f>VLOOKUP($A114,'[1]Res_Unres FB by County 1516'!$A$10:$P$421,12,FALSE)</f>
        <v>542771.19999999995</v>
      </c>
      <c r="L114" s="26">
        <f>VLOOKUP($A114,'[1]Res_Unres FB by County 1516'!$A$10:$P$421,13,FALSE)</f>
        <v>1927108.5</v>
      </c>
      <c r="M114" s="27">
        <f t="shared" ref="M114:M135" si="41">SUM($J114:$L114)/$O114</f>
        <v>0.92462058133981884</v>
      </c>
      <c r="N114" s="28">
        <f t="shared" ref="N114:N134" si="42">SUM($J114:$L114)/$C114</f>
        <v>828.46006259035551</v>
      </c>
      <c r="O114" s="26">
        <f>VLOOKUP($A114,'[1]Res_Unres FB by County 1516'!$A$10:$P$421,16,FALSE)</f>
        <v>2671235.91</v>
      </c>
    </row>
    <row r="115" spans="1:15" x14ac:dyDescent="0.2">
      <c r="A115" s="1" t="s">
        <v>120</v>
      </c>
      <c r="B115" s="24" t="str">
        <f>VLOOKUP($A115,'[1]Res_Unres FB by County 1516'!$A$10:$P$421,3,FALSE)</f>
        <v>Quillayute Valley</v>
      </c>
      <c r="C115" s="25">
        <f>VLOOKUP($A115,'[1]Res_Unres FB by County 1516'!$A$10:$P$421,4,FALSE)</f>
        <v>2958.9199999999996</v>
      </c>
      <c r="D115" s="26">
        <f>VLOOKUP($A115,'[1]Res_Unres FB by County 1516'!$A$10:$P$421,5,FALSE)</f>
        <v>79304.5</v>
      </c>
      <c r="E115" s="27">
        <f t="shared" si="37"/>
        <v>4.2285997856237559E-2</v>
      </c>
      <c r="F115" s="25">
        <f t="shared" si="38"/>
        <v>26.801839860489643</v>
      </c>
      <c r="G115" s="26">
        <f>VLOOKUP($A115,'[1]Res_Unres FB by County 1516'!$A$10:$P$421,8,FALSE)</f>
        <v>59924.87</v>
      </c>
      <c r="H115" s="27">
        <f t="shared" si="39"/>
        <v>3.1952574246799544E-2</v>
      </c>
      <c r="I115" s="25">
        <f t="shared" si="40"/>
        <v>20.252277858137433</v>
      </c>
      <c r="J115" s="26">
        <f>VLOOKUP($A115,'[1]Res_Unres FB by County 1516'!$A$10:$P$421,11,FALSE)</f>
        <v>0</v>
      </c>
      <c r="K115" s="26">
        <f>VLOOKUP($A115,'[1]Res_Unres FB by County 1516'!$A$10:$P$421,12,FALSE)</f>
        <v>0</v>
      </c>
      <c r="L115" s="26">
        <f>VLOOKUP($A115,'[1]Res_Unres FB by County 1516'!$A$10:$P$421,13,FALSE)</f>
        <v>1736202.31</v>
      </c>
      <c r="M115" s="27">
        <f t="shared" si="41"/>
        <v>0.92576142789696292</v>
      </c>
      <c r="N115" s="28">
        <f t="shared" si="42"/>
        <v>586.76892582428729</v>
      </c>
      <c r="O115" s="26">
        <f>VLOOKUP($A115,'[1]Res_Unres FB by County 1516'!$A$10:$P$421,16,FALSE)</f>
        <v>1875431.68</v>
      </c>
    </row>
    <row r="116" spans="1:15" x14ac:dyDescent="0.2">
      <c r="A116" s="1" t="s">
        <v>121</v>
      </c>
      <c r="B116" s="24" t="str">
        <f>VLOOKUP($A116,'[1]Res_Unres FB by County 1516'!$A$10:$P$421,3,FALSE)</f>
        <v>Quincy</v>
      </c>
      <c r="C116" s="25">
        <f>VLOOKUP($A116,'[1]Res_Unres FB by County 1516'!$A$10:$P$421,4,FALSE)</f>
        <v>2904.1099999999997</v>
      </c>
      <c r="D116" s="26">
        <f>VLOOKUP($A116,'[1]Res_Unres FB by County 1516'!$A$10:$P$421,5,FALSE)</f>
        <v>12393.68</v>
      </c>
      <c r="E116" s="27">
        <f t="shared" si="37"/>
        <v>1.7303130656096397E-3</v>
      </c>
      <c r="F116" s="25">
        <f t="shared" si="38"/>
        <v>4.2676344904290824</v>
      </c>
      <c r="G116" s="26">
        <f>VLOOKUP($A116,'[1]Res_Unres FB by County 1516'!$A$10:$P$421,8,FALSE)</f>
        <v>933958.97</v>
      </c>
      <c r="H116" s="27">
        <f t="shared" si="39"/>
        <v>0.13039237809386087</v>
      </c>
      <c r="I116" s="25">
        <f t="shared" si="40"/>
        <v>321.59903378315562</v>
      </c>
      <c r="J116" s="26">
        <f>VLOOKUP($A116,'[1]Res_Unres FB by County 1516'!$A$10:$P$421,11,FALSE)</f>
        <v>0</v>
      </c>
      <c r="K116" s="26">
        <f>VLOOKUP($A116,'[1]Res_Unres FB by County 1516'!$A$10:$P$421,12,FALSE)</f>
        <v>0</v>
      </c>
      <c r="L116" s="26">
        <f>VLOOKUP($A116,'[1]Res_Unres FB by County 1516'!$A$10:$P$421,13,FALSE)</f>
        <v>6216328.0500000007</v>
      </c>
      <c r="M116" s="27">
        <f t="shared" si="41"/>
        <v>0.8678773088405296</v>
      </c>
      <c r="N116" s="28">
        <f t="shared" si="42"/>
        <v>2140.5277520479599</v>
      </c>
      <c r="O116" s="26">
        <f>VLOOKUP($A116,'[1]Res_Unres FB by County 1516'!$A$10:$P$421,16,FALSE)</f>
        <v>7162680.7000000002</v>
      </c>
    </row>
    <row r="117" spans="1:15" x14ac:dyDescent="0.2">
      <c r="A117" s="1" t="s">
        <v>122</v>
      </c>
      <c r="B117" s="24" t="str">
        <f>VLOOKUP($A117,'[1]Res_Unres FB by County 1516'!$A$10:$P$421,3,FALSE)</f>
        <v>Sequim</v>
      </c>
      <c r="C117" s="25">
        <f>VLOOKUP($A117,'[1]Res_Unres FB by County 1516'!$A$10:$P$421,4,FALSE)</f>
        <v>2794.2999999999997</v>
      </c>
      <c r="D117" s="26">
        <f>VLOOKUP($A117,'[1]Res_Unres FB by County 1516'!$A$10:$P$421,5,FALSE)</f>
        <v>11569.43</v>
      </c>
      <c r="E117" s="27">
        <f t="shared" si="37"/>
        <v>5.9949270573154976E-3</v>
      </c>
      <c r="F117" s="25">
        <f t="shared" si="38"/>
        <v>4.1403678917796949</v>
      </c>
      <c r="G117" s="26">
        <f>VLOOKUP($A117,'[1]Res_Unres FB by County 1516'!$A$10:$P$421,8,FALSE)</f>
        <v>296750.07</v>
      </c>
      <c r="H117" s="27">
        <f t="shared" si="39"/>
        <v>0.15376686871378001</v>
      </c>
      <c r="I117" s="25">
        <f t="shared" si="40"/>
        <v>106.19835737036111</v>
      </c>
      <c r="J117" s="26">
        <f>VLOOKUP($A117,'[1]Res_Unres FB by County 1516'!$A$10:$P$421,11,FALSE)</f>
        <v>0</v>
      </c>
      <c r="K117" s="26">
        <f>VLOOKUP($A117,'[1]Res_Unres FB by County 1516'!$A$10:$P$421,12,FALSE)</f>
        <v>0</v>
      </c>
      <c r="L117" s="26">
        <f>VLOOKUP($A117,'[1]Res_Unres FB by County 1516'!$A$10:$P$421,13,FALSE)</f>
        <v>1621550.52</v>
      </c>
      <c r="M117" s="27">
        <f t="shared" si="41"/>
        <v>0.84023820422890449</v>
      </c>
      <c r="N117" s="28">
        <f t="shared" si="42"/>
        <v>580.30652399527617</v>
      </c>
      <c r="O117" s="26">
        <f>VLOOKUP($A117,'[1]Res_Unres FB by County 1516'!$A$10:$P$421,16,FALSE)</f>
        <v>1929870.02</v>
      </c>
    </row>
    <row r="118" spans="1:15" x14ac:dyDescent="0.2">
      <c r="A118" s="1" t="s">
        <v>123</v>
      </c>
      <c r="B118" s="24" t="str">
        <f>VLOOKUP($A118,'[1]Res_Unres FB by County 1516'!$A$10:$P$421,3,FALSE)</f>
        <v>Prosser</v>
      </c>
      <c r="C118" s="25">
        <f>VLOOKUP($A118,'[1]Res_Unres FB by County 1516'!$A$10:$P$421,4,FALSE)</f>
        <v>2770.2599999999998</v>
      </c>
      <c r="D118" s="26">
        <f>VLOOKUP($A118,'[1]Res_Unres FB by County 1516'!$A$10:$P$421,5,FALSE)</f>
        <v>69712.31</v>
      </c>
      <c r="E118" s="27">
        <f t="shared" si="37"/>
        <v>2.1898303989677837E-2</v>
      </c>
      <c r="F118" s="25">
        <f t="shared" si="38"/>
        <v>25.164536902673397</v>
      </c>
      <c r="G118" s="26">
        <f>VLOOKUP($A118,'[1]Res_Unres FB by County 1516'!$A$10:$P$421,8,FALSE)</f>
        <v>125989.61</v>
      </c>
      <c r="H118" s="27">
        <f t="shared" si="39"/>
        <v>3.9576349992145647E-2</v>
      </c>
      <c r="I118" s="25">
        <f t="shared" si="40"/>
        <v>45.47934489903475</v>
      </c>
      <c r="J118" s="26">
        <f>VLOOKUP($A118,'[1]Res_Unres FB by County 1516'!$A$10:$P$421,11,FALSE)</f>
        <v>0</v>
      </c>
      <c r="K118" s="26">
        <f>VLOOKUP($A118,'[1]Res_Unres FB by County 1516'!$A$10:$P$421,12,FALSE)</f>
        <v>0</v>
      </c>
      <c r="L118" s="26">
        <f>VLOOKUP($A118,'[1]Res_Unres FB by County 1516'!$A$10:$P$421,13,FALSE)</f>
        <v>2987755.12</v>
      </c>
      <c r="M118" s="27">
        <f t="shared" si="41"/>
        <v>0.9385253460181765</v>
      </c>
      <c r="N118" s="28">
        <f t="shared" si="42"/>
        <v>1078.5107246251255</v>
      </c>
      <c r="O118" s="26">
        <f>VLOOKUP($A118,'[1]Res_Unres FB by County 1516'!$A$10:$P$421,16,FALSE)</f>
        <v>3183457.04</v>
      </c>
    </row>
    <row r="119" spans="1:15" x14ac:dyDescent="0.2">
      <c r="A119" s="1" t="s">
        <v>124</v>
      </c>
      <c r="B119" s="24" t="str">
        <f>VLOOKUP($A119,'[1]Res_Unres FB by County 1516'!$A$10:$P$421,3,FALSE)</f>
        <v>Anacortes</v>
      </c>
      <c r="C119" s="25">
        <f>VLOOKUP($A119,'[1]Res_Unres FB by County 1516'!$A$10:$P$421,4,FALSE)</f>
        <v>2749.3999999999996</v>
      </c>
      <c r="D119" s="26">
        <f>VLOOKUP($A119,'[1]Res_Unres FB by County 1516'!$A$10:$P$421,5,FALSE)</f>
        <v>50380.78</v>
      </c>
      <c r="E119" s="27">
        <f t="shared" si="37"/>
        <v>1.2559608072703458E-2</v>
      </c>
      <c r="F119" s="25">
        <f t="shared" si="38"/>
        <v>18.324281661453409</v>
      </c>
      <c r="G119" s="26">
        <f>VLOOKUP($A119,'[1]Res_Unres FB by County 1516'!$A$10:$P$421,8,FALSE)</f>
        <v>101634.83</v>
      </c>
      <c r="H119" s="27">
        <f t="shared" si="39"/>
        <v>2.5336916803111103E-2</v>
      </c>
      <c r="I119" s="25">
        <f t="shared" si="40"/>
        <v>36.966185349530811</v>
      </c>
      <c r="J119" s="26">
        <f>VLOOKUP($A119,'[1]Res_Unres FB by County 1516'!$A$10:$P$421,11,FALSE)</f>
        <v>250000</v>
      </c>
      <c r="K119" s="26">
        <f>VLOOKUP($A119,'[1]Res_Unres FB by County 1516'!$A$10:$P$421,12,FALSE)</f>
        <v>1660500</v>
      </c>
      <c r="L119" s="26">
        <f>VLOOKUP($A119,'[1]Res_Unres FB by County 1516'!$A$10:$P$421,13,FALSE)</f>
        <v>1948818.16</v>
      </c>
      <c r="M119" s="27">
        <f t="shared" si="41"/>
        <v>0.96210347512418548</v>
      </c>
      <c r="N119" s="28">
        <f t="shared" si="42"/>
        <v>1403.6946824761769</v>
      </c>
      <c r="O119" s="26">
        <f>VLOOKUP($A119,'[1]Res_Unres FB by County 1516'!$A$10:$P$421,16,FALSE)</f>
        <v>4011333.77</v>
      </c>
    </row>
    <row r="120" spans="1:15" x14ac:dyDescent="0.2">
      <c r="A120" s="1" t="s">
        <v>125</v>
      </c>
      <c r="B120" s="24" t="str">
        <f>VLOOKUP($A120,'[1]Res_Unres FB by County 1516'!$A$10:$P$421,3,FALSE)</f>
        <v>Pullman</v>
      </c>
      <c r="C120" s="25">
        <f>VLOOKUP($A120,'[1]Res_Unres FB by County 1516'!$A$10:$P$421,4,FALSE)</f>
        <v>2727.79</v>
      </c>
      <c r="D120" s="26">
        <f>VLOOKUP($A120,'[1]Res_Unres FB by County 1516'!$A$10:$P$421,5,FALSE)</f>
        <v>8061.92</v>
      </c>
      <c r="E120" s="27">
        <f t="shared" si="37"/>
        <v>2.45809615648643E-3</v>
      </c>
      <c r="F120" s="25">
        <f t="shared" si="38"/>
        <v>2.9554767779044577</v>
      </c>
      <c r="G120" s="26">
        <f>VLOOKUP($A120,'[1]Res_Unres FB by County 1516'!$A$10:$P$421,8,FALSE)</f>
        <v>115000</v>
      </c>
      <c r="H120" s="27">
        <f t="shared" si="39"/>
        <v>3.5063738910326506E-2</v>
      </c>
      <c r="I120" s="25">
        <f t="shared" si="40"/>
        <v>42.158670572148147</v>
      </c>
      <c r="J120" s="26">
        <f>VLOOKUP($A120,'[1]Res_Unres FB by County 1516'!$A$10:$P$421,11,FALSE)</f>
        <v>0</v>
      </c>
      <c r="K120" s="26">
        <f>VLOOKUP($A120,'[1]Res_Unres FB by County 1516'!$A$10:$P$421,12,FALSE)</f>
        <v>0</v>
      </c>
      <c r="L120" s="26">
        <f>VLOOKUP($A120,'[1]Res_Unres FB by County 1516'!$A$10:$P$421,13,FALSE)</f>
        <v>3156679.59</v>
      </c>
      <c r="M120" s="27">
        <f t="shared" si="41"/>
        <v>0.96247816493318705</v>
      </c>
      <c r="N120" s="28">
        <f t="shared" si="42"/>
        <v>1157.2296951011624</v>
      </c>
      <c r="O120" s="26">
        <f>VLOOKUP($A120,'[1]Res_Unres FB by County 1516'!$A$10:$P$421,16,FALSE)</f>
        <v>3279741.51</v>
      </c>
    </row>
    <row r="121" spans="1:15" x14ac:dyDescent="0.2">
      <c r="A121" s="1" t="s">
        <v>126</v>
      </c>
      <c r="B121" s="24" t="str">
        <f>VLOOKUP($A121,'[1]Res_Unres FB by County 1516'!$A$10:$P$421,3,FALSE)</f>
        <v>Clarkston</v>
      </c>
      <c r="C121" s="25">
        <f>VLOOKUP($A121,'[1]Res_Unres FB by County 1516'!$A$10:$P$421,4,FALSE)</f>
        <v>2675.5500000000006</v>
      </c>
      <c r="D121" s="26">
        <f>VLOOKUP($A121,'[1]Res_Unres FB by County 1516'!$A$10:$P$421,5,FALSE)</f>
        <v>0</v>
      </c>
      <c r="E121" s="27">
        <f t="shared" si="37"/>
        <v>0</v>
      </c>
      <c r="F121" s="25">
        <f t="shared" si="38"/>
        <v>0</v>
      </c>
      <c r="G121" s="26">
        <f>VLOOKUP($A121,'[1]Res_Unres FB by County 1516'!$A$10:$P$421,8,FALSE)</f>
        <v>0</v>
      </c>
      <c r="H121" s="27">
        <f t="shared" si="39"/>
        <v>0</v>
      </c>
      <c r="I121" s="25">
        <f t="shared" si="40"/>
        <v>0</v>
      </c>
      <c r="J121" s="26">
        <f>VLOOKUP($A121,'[1]Res_Unres FB by County 1516'!$A$10:$P$421,11,FALSE)</f>
        <v>0</v>
      </c>
      <c r="K121" s="26">
        <f>VLOOKUP($A121,'[1]Res_Unres FB by County 1516'!$A$10:$P$421,12,FALSE)</f>
        <v>712000</v>
      </c>
      <c r="L121" s="26">
        <f>VLOOKUP($A121,'[1]Res_Unres FB by County 1516'!$A$10:$P$421,13,FALSE)</f>
        <v>2404747.7200000002</v>
      </c>
      <c r="M121" s="27">
        <f t="shared" si="41"/>
        <v>1</v>
      </c>
      <c r="N121" s="28">
        <f t="shared" si="42"/>
        <v>1164.8998224664085</v>
      </c>
      <c r="O121" s="26">
        <f>VLOOKUP($A121,'[1]Res_Unres FB by County 1516'!$A$10:$P$421,16,FALSE)</f>
        <v>3116747.72</v>
      </c>
    </row>
    <row r="122" spans="1:15" x14ac:dyDescent="0.2">
      <c r="A122" s="1" t="s">
        <v>127</v>
      </c>
      <c r="B122" s="24" t="str">
        <f>VLOOKUP($A122,'[1]Res_Unres FB by County 1516'!$A$10:$P$421,3,FALSE)</f>
        <v>Orting</v>
      </c>
      <c r="C122" s="25">
        <f>VLOOKUP($A122,'[1]Res_Unres FB by County 1516'!$A$10:$P$421,4,FALSE)</f>
        <v>2486.33</v>
      </c>
      <c r="D122" s="26">
        <f>VLOOKUP($A122,'[1]Res_Unres FB by County 1516'!$A$10:$P$421,5,FALSE)</f>
        <v>108293.91</v>
      </c>
      <c r="E122" s="27">
        <f t="shared" si="37"/>
        <v>3.3847014362145822E-2</v>
      </c>
      <c r="F122" s="25">
        <f t="shared" si="38"/>
        <v>43.555726713670353</v>
      </c>
      <c r="G122" s="26">
        <f>VLOOKUP($A122,'[1]Res_Unres FB by County 1516'!$A$10:$P$421,8,FALSE)</f>
        <v>382176.61000000004</v>
      </c>
      <c r="H122" s="27">
        <f t="shared" si="39"/>
        <v>0.11944842704032205</v>
      </c>
      <c r="I122" s="25">
        <f t="shared" si="40"/>
        <v>153.71113649435114</v>
      </c>
      <c r="J122" s="26">
        <f>VLOOKUP($A122,'[1]Res_Unres FB by County 1516'!$A$10:$P$421,11,FALSE)</f>
        <v>0</v>
      </c>
      <c r="K122" s="26">
        <f>VLOOKUP($A122,'[1]Res_Unres FB by County 1516'!$A$10:$P$421,12,FALSE)</f>
        <v>1200000</v>
      </c>
      <c r="L122" s="26">
        <f>VLOOKUP($A122,'[1]Res_Unres FB by County 1516'!$A$10:$P$421,13,FALSE)</f>
        <v>1509040.93</v>
      </c>
      <c r="M122" s="27">
        <f t="shared" si="41"/>
        <v>0.84670455859753202</v>
      </c>
      <c r="N122" s="28">
        <f t="shared" si="42"/>
        <v>1089.5741635261609</v>
      </c>
      <c r="O122" s="26">
        <f>VLOOKUP($A122,'[1]Res_Unres FB by County 1516'!$A$10:$P$421,16,FALSE)</f>
        <v>3199511.45</v>
      </c>
    </row>
    <row r="123" spans="1:15" x14ac:dyDescent="0.2">
      <c r="A123" s="1" t="s">
        <v>128</v>
      </c>
      <c r="B123" s="24" t="str">
        <f>VLOOKUP($A123,'[1]Res_Unres FB by County 1516'!$A$10:$P$421,3,FALSE)</f>
        <v>Deer Park</v>
      </c>
      <c r="C123" s="25">
        <f>VLOOKUP($A123,'[1]Res_Unres FB by County 1516'!$A$10:$P$421,4,FALSE)</f>
        <v>2458.25</v>
      </c>
      <c r="D123" s="26">
        <f>VLOOKUP($A123,'[1]Res_Unres FB by County 1516'!$A$10:$P$421,5,FALSE)</f>
        <v>223433.47</v>
      </c>
      <c r="E123" s="27">
        <f t="shared" si="37"/>
        <v>8.0038987118426067E-2</v>
      </c>
      <c r="F123" s="25">
        <f t="shared" si="38"/>
        <v>90.891272246516834</v>
      </c>
      <c r="G123" s="26">
        <f>VLOOKUP($A123,'[1]Res_Unres FB by County 1516'!$A$10:$P$421,8,FALSE)</f>
        <v>71700.459999999992</v>
      </c>
      <c r="H123" s="27">
        <f t="shared" si="39"/>
        <v>2.5684747206070883E-2</v>
      </c>
      <c r="I123" s="25">
        <f t="shared" si="40"/>
        <v>29.167277534831687</v>
      </c>
      <c r="J123" s="26">
        <f>VLOOKUP($A123,'[1]Res_Unres FB by County 1516'!$A$10:$P$421,11,FALSE)</f>
        <v>356752.97</v>
      </c>
      <c r="K123" s="26">
        <f>VLOOKUP($A123,'[1]Res_Unres FB by County 1516'!$A$10:$P$421,12,FALSE)</f>
        <v>589442.18999999994</v>
      </c>
      <c r="L123" s="26">
        <f>VLOOKUP($A123,'[1]Res_Unres FB by County 1516'!$A$10:$P$421,13,FALSE)</f>
        <v>1550228.85</v>
      </c>
      <c r="M123" s="27">
        <f t="shared" si="41"/>
        <v>0.894276265675503</v>
      </c>
      <c r="N123" s="28">
        <f t="shared" si="42"/>
        <v>1015.5289372521102</v>
      </c>
      <c r="O123" s="26">
        <f>VLOOKUP($A123,'[1]Res_Unres FB by County 1516'!$A$10:$P$421,16,FALSE)</f>
        <v>2791557.94</v>
      </c>
    </row>
    <row r="124" spans="1:15" x14ac:dyDescent="0.2">
      <c r="A124" s="1" t="s">
        <v>129</v>
      </c>
      <c r="B124" s="24" t="str">
        <f>VLOOKUP($A124,'[1]Res_Unres FB by County 1516'!$A$10:$P$421,3,FALSE)</f>
        <v>Ridgefield</v>
      </c>
      <c r="C124" s="25">
        <f>VLOOKUP($A124,'[1]Res_Unres FB by County 1516'!$A$10:$P$421,4,FALSE)</f>
        <v>2423.5300000000002</v>
      </c>
      <c r="D124" s="26">
        <f>VLOOKUP($A124,'[1]Res_Unres FB by County 1516'!$A$10:$P$421,5,FALSE)</f>
        <v>213707.57</v>
      </c>
      <c r="E124" s="27">
        <f t="shared" si="37"/>
        <v>7.8672918879394524E-2</v>
      </c>
      <c r="F124" s="25">
        <f t="shared" si="38"/>
        <v>88.180286606726554</v>
      </c>
      <c r="G124" s="26">
        <f>VLOOKUP($A124,'[1]Res_Unres FB by County 1516'!$A$10:$P$421,8,FALSE)</f>
        <v>89105.11</v>
      </c>
      <c r="H124" s="27">
        <f t="shared" si="39"/>
        <v>3.2802577329242598E-2</v>
      </c>
      <c r="I124" s="25">
        <f t="shared" si="40"/>
        <v>36.766662677994496</v>
      </c>
      <c r="J124" s="26">
        <f>VLOOKUP($A124,'[1]Res_Unres FB by County 1516'!$A$10:$P$421,11,FALSE)</f>
        <v>0</v>
      </c>
      <c r="K124" s="26">
        <f>VLOOKUP($A124,'[1]Res_Unres FB by County 1516'!$A$10:$P$421,12,FALSE)</f>
        <v>680075.63</v>
      </c>
      <c r="L124" s="26">
        <f>VLOOKUP($A124,'[1]Res_Unres FB by County 1516'!$A$10:$P$421,13,FALSE)</f>
        <v>1733517.45</v>
      </c>
      <c r="M124" s="27">
        <f t="shared" si="41"/>
        <v>0.88852450379136294</v>
      </c>
      <c r="N124" s="28">
        <f t="shared" si="42"/>
        <v>995.89981555829718</v>
      </c>
      <c r="O124" s="26">
        <f>VLOOKUP($A124,'[1]Res_Unres FB by County 1516'!$A$10:$P$421,16,FALSE)</f>
        <v>2716405.7599999998</v>
      </c>
    </row>
    <row r="125" spans="1:15" x14ac:dyDescent="0.2">
      <c r="A125" s="1" t="s">
        <v>130</v>
      </c>
      <c r="B125" s="24" t="str">
        <f>VLOOKUP($A125,'[1]Res_Unres FB by County 1516'!$A$10:$P$421,3,FALSE)</f>
        <v>Ephrata</v>
      </c>
      <c r="C125" s="25">
        <f>VLOOKUP($A125,'[1]Res_Unres FB by County 1516'!$A$10:$P$421,4,FALSE)</f>
        <v>2373.2500000000005</v>
      </c>
      <c r="D125" s="26">
        <f>VLOOKUP($A125,'[1]Res_Unres FB by County 1516'!$A$10:$P$421,5,FALSE)</f>
        <v>17860.310000000001</v>
      </c>
      <c r="E125" s="27">
        <f t="shared" si="37"/>
        <v>2.1383000166531889E-3</v>
      </c>
      <c r="F125" s="25">
        <f t="shared" si="38"/>
        <v>7.5256757610871157</v>
      </c>
      <c r="G125" s="26">
        <f>VLOOKUP($A125,'[1]Res_Unres FB by County 1516'!$A$10:$P$421,8,FALSE)</f>
        <v>81641.61</v>
      </c>
      <c r="H125" s="27">
        <f t="shared" si="39"/>
        <v>9.7744247452923923E-3</v>
      </c>
      <c r="I125" s="25">
        <f t="shared" si="40"/>
        <v>34.400762667228477</v>
      </c>
      <c r="J125" s="26">
        <f>VLOOKUP($A125,'[1]Res_Unres FB by County 1516'!$A$10:$P$421,11,FALSE)</f>
        <v>1000000</v>
      </c>
      <c r="K125" s="26">
        <f>VLOOKUP($A125,'[1]Res_Unres FB by County 1516'!$A$10:$P$421,12,FALSE)</f>
        <v>1833775.29</v>
      </c>
      <c r="L125" s="26">
        <f>VLOOKUP($A125,'[1]Res_Unres FB by County 1516'!$A$10:$P$421,13,FALSE)</f>
        <v>5419297.1999999993</v>
      </c>
      <c r="M125" s="27">
        <f t="shared" si="41"/>
        <v>0.98808727523805429</v>
      </c>
      <c r="N125" s="28">
        <f t="shared" si="42"/>
        <v>3477.5402886337292</v>
      </c>
      <c r="O125" s="26">
        <f>VLOOKUP($A125,'[1]Res_Unres FB by County 1516'!$A$10:$P$421,16,FALSE)</f>
        <v>8352574.4100000001</v>
      </c>
    </row>
    <row r="126" spans="1:15" x14ac:dyDescent="0.2">
      <c r="A126" s="1" t="s">
        <v>131</v>
      </c>
      <c r="B126" s="24" t="str">
        <f>VLOOKUP($A126,'[1]Res_Unres FB by County 1516'!$A$10:$P$421,3,FALSE)</f>
        <v>Woodland</v>
      </c>
      <c r="C126" s="25">
        <f>VLOOKUP($A126,'[1]Res_Unres FB by County 1516'!$A$10:$P$421,4,FALSE)</f>
        <v>2309.5699999999997</v>
      </c>
      <c r="D126" s="26">
        <f>VLOOKUP($A126,'[1]Res_Unres FB by County 1516'!$A$10:$P$421,5,FALSE)</f>
        <v>160483.12</v>
      </c>
      <c r="E126" s="27">
        <f t="shared" si="37"/>
        <v>5.995871776082274E-2</v>
      </c>
      <c r="F126" s="25">
        <f t="shared" si="38"/>
        <v>69.486146771909929</v>
      </c>
      <c r="G126" s="26">
        <f>VLOOKUP($A126,'[1]Res_Unres FB by County 1516'!$A$10:$P$421,8,FALSE)</f>
        <v>54348.82</v>
      </c>
      <c r="H126" s="27">
        <f t="shared" si="39"/>
        <v>2.0305472370014729E-2</v>
      </c>
      <c r="I126" s="25">
        <f t="shared" si="40"/>
        <v>23.532008122724147</v>
      </c>
      <c r="J126" s="26">
        <f>VLOOKUP($A126,'[1]Res_Unres FB by County 1516'!$A$10:$P$421,11,FALSE)</f>
        <v>0</v>
      </c>
      <c r="K126" s="26">
        <f>VLOOKUP($A126,'[1]Res_Unres FB by County 1516'!$A$10:$P$421,12,FALSE)</f>
        <v>98980</v>
      </c>
      <c r="L126" s="26">
        <f>VLOOKUP($A126,'[1]Res_Unres FB by County 1516'!$A$10:$P$421,13,FALSE)</f>
        <v>2362748.2999999998</v>
      </c>
      <c r="M126" s="27">
        <f t="shared" si="41"/>
        <v>0.91973580986916237</v>
      </c>
      <c r="N126" s="28">
        <f t="shared" si="42"/>
        <v>1065.8816576245795</v>
      </c>
      <c r="O126" s="26">
        <f>VLOOKUP($A126,'[1]Res_Unres FB by County 1516'!$A$10:$P$421,16,FALSE)</f>
        <v>2676560.2400000002</v>
      </c>
    </row>
    <row r="127" spans="1:15" x14ac:dyDescent="0.2">
      <c r="A127" s="1" t="s">
        <v>132</v>
      </c>
      <c r="B127" s="24" t="str">
        <f>VLOOKUP($A127,'[1]Res_Unres FB by County 1516'!$A$10:$P$421,3,FALSE)</f>
        <v>Wahluke</v>
      </c>
      <c r="C127" s="25">
        <f>VLOOKUP($A127,'[1]Res_Unres FB by County 1516'!$A$10:$P$421,4,FALSE)</f>
        <v>2297.5299999999997</v>
      </c>
      <c r="D127" s="26">
        <f>VLOOKUP($A127,'[1]Res_Unres FB by County 1516'!$A$10:$P$421,5,FALSE)</f>
        <v>20334.900000000001</v>
      </c>
      <c r="E127" s="27">
        <f t="shared" si="37"/>
        <v>6.1132348255628043E-3</v>
      </c>
      <c r="F127" s="25">
        <f t="shared" si="38"/>
        <v>8.8507658224266947</v>
      </c>
      <c r="G127" s="26">
        <f>VLOOKUP($A127,'[1]Res_Unres FB by County 1516'!$A$10:$P$421,8,FALSE)</f>
        <v>0</v>
      </c>
      <c r="H127" s="27">
        <f t="shared" si="39"/>
        <v>0</v>
      </c>
      <c r="I127" s="25">
        <f t="shared" si="40"/>
        <v>0</v>
      </c>
      <c r="J127" s="26">
        <f>VLOOKUP($A127,'[1]Res_Unres FB by County 1516'!$A$10:$P$421,11,FALSE)</f>
        <v>131854.56</v>
      </c>
      <c r="K127" s="26">
        <f>VLOOKUP($A127,'[1]Res_Unres FB by County 1516'!$A$10:$P$421,12,FALSE)</f>
        <v>0</v>
      </c>
      <c r="L127" s="26">
        <f>VLOOKUP($A127,'[1]Res_Unres FB by County 1516'!$A$10:$P$421,13,FALSE)</f>
        <v>3174183.66</v>
      </c>
      <c r="M127" s="27">
        <f t="shared" si="41"/>
        <v>0.99388676517443719</v>
      </c>
      <c r="N127" s="28">
        <f t="shared" si="42"/>
        <v>1438.9532323843434</v>
      </c>
      <c r="O127" s="26">
        <f>VLOOKUP($A127,'[1]Res_Unres FB by County 1516'!$A$10:$P$421,16,FALSE)</f>
        <v>3326373.12</v>
      </c>
    </row>
    <row r="128" spans="1:15" x14ac:dyDescent="0.2">
      <c r="A128" s="1" t="s">
        <v>133</v>
      </c>
      <c r="B128" s="24" t="str">
        <f>VLOOKUP($A128,'[1]Res_Unres FB by County 1516'!$A$10:$P$421,3,FALSE)</f>
        <v>Lakewood</v>
      </c>
      <c r="C128" s="25">
        <f>VLOOKUP($A128,'[1]Res_Unres FB by County 1516'!$A$10:$P$421,4,FALSE)</f>
        <v>2294.2399999999998</v>
      </c>
      <c r="D128" s="26">
        <f>VLOOKUP($A128,'[1]Res_Unres FB by County 1516'!$A$10:$P$421,5,FALSE)</f>
        <v>7453.12</v>
      </c>
      <c r="E128" s="27">
        <f t="shared" si="37"/>
        <v>1.7711614501854901E-3</v>
      </c>
      <c r="F128" s="25">
        <f t="shared" si="38"/>
        <v>3.2486226375618945</v>
      </c>
      <c r="G128" s="26">
        <f>VLOOKUP($A128,'[1]Res_Unres FB by County 1516'!$A$10:$P$421,8,FALSE)</f>
        <v>43050.43</v>
      </c>
      <c r="H128" s="27">
        <f t="shared" si="39"/>
        <v>1.0230515814841157E-2</v>
      </c>
      <c r="I128" s="25">
        <f t="shared" si="40"/>
        <v>18.764571274147432</v>
      </c>
      <c r="J128" s="26">
        <f>VLOOKUP($A128,'[1]Res_Unres FB by County 1516'!$A$10:$P$421,11,FALSE)</f>
        <v>0</v>
      </c>
      <c r="K128" s="26">
        <f>VLOOKUP($A128,'[1]Res_Unres FB by County 1516'!$A$10:$P$421,12,FALSE)</f>
        <v>949.35</v>
      </c>
      <c r="L128" s="26">
        <f>VLOOKUP($A128,'[1]Res_Unres FB by County 1516'!$A$10:$P$421,13,FALSE)</f>
        <v>4156588.1</v>
      </c>
      <c r="M128" s="27">
        <f t="shared" si="41"/>
        <v>0.98799832273497334</v>
      </c>
      <c r="N128" s="28">
        <f t="shared" si="42"/>
        <v>1812.1632653950767</v>
      </c>
      <c r="O128" s="26">
        <f>VLOOKUP($A128,'[1]Res_Unres FB by County 1516'!$A$10:$P$421,16,FALSE)</f>
        <v>4208041</v>
      </c>
    </row>
    <row r="129" spans="1:16" x14ac:dyDescent="0.2">
      <c r="A129" s="1" t="s">
        <v>134</v>
      </c>
      <c r="B129" s="24" t="str">
        <f>VLOOKUP($A129,'[1]Res_Unres FB by County 1516'!$A$10:$P$421,3,FALSE)</f>
        <v>Rochester</v>
      </c>
      <c r="C129" s="25">
        <f>VLOOKUP($A129,'[1]Res_Unres FB by County 1516'!$A$10:$P$421,4,FALSE)</f>
        <v>2196.4900000000002</v>
      </c>
      <c r="D129" s="26">
        <f>VLOOKUP($A129,'[1]Res_Unres FB by County 1516'!$A$10:$P$421,5,FALSE)</f>
        <v>0</v>
      </c>
      <c r="E129" s="27">
        <f t="shared" si="37"/>
        <v>0</v>
      </c>
      <c r="F129" s="25">
        <f t="shared" si="38"/>
        <v>0</v>
      </c>
      <c r="G129" s="26">
        <f>VLOOKUP($A129,'[1]Res_Unres FB by County 1516'!$A$10:$P$421,8,FALSE)</f>
        <v>59653.919999999998</v>
      </c>
      <c r="H129" s="27">
        <f t="shared" si="39"/>
        <v>1.1854671414116464E-2</v>
      </c>
      <c r="I129" s="25">
        <f t="shared" si="40"/>
        <v>27.158748730929798</v>
      </c>
      <c r="J129" s="26">
        <f>VLOOKUP($A129,'[1]Res_Unres FB by County 1516'!$A$10:$P$421,11,FALSE)</f>
        <v>0</v>
      </c>
      <c r="K129" s="26">
        <f>VLOOKUP($A129,'[1]Res_Unres FB by County 1516'!$A$10:$P$421,12,FALSE)</f>
        <v>2088575.04</v>
      </c>
      <c r="L129" s="26">
        <f>VLOOKUP($A129,'[1]Res_Unres FB by County 1516'!$A$10:$P$421,13,FALSE)</f>
        <v>2883873.4000000004</v>
      </c>
      <c r="M129" s="27">
        <f t="shared" si="41"/>
        <v>0.98814532858588355</v>
      </c>
      <c r="N129" s="28">
        <f t="shared" si="42"/>
        <v>2263.8156513346294</v>
      </c>
      <c r="O129" s="26">
        <f>VLOOKUP($A129,'[1]Res_Unres FB by County 1516'!$A$10:$P$421,16,FALSE)</f>
        <v>5032102.3600000003</v>
      </c>
    </row>
    <row r="130" spans="1:16" x14ac:dyDescent="0.2">
      <c r="A130" s="1" t="s">
        <v>135</v>
      </c>
      <c r="B130" s="24" t="str">
        <f>VLOOKUP($A130,'[1]Res_Unres FB by County 1516'!$A$10:$P$421,3,FALSE)</f>
        <v>North Mason</v>
      </c>
      <c r="C130" s="25">
        <f>VLOOKUP($A130,'[1]Res_Unres FB by County 1516'!$A$10:$P$421,4,FALSE)</f>
        <v>2166.36</v>
      </c>
      <c r="D130" s="26">
        <f>VLOOKUP($A130,'[1]Res_Unres FB by County 1516'!$A$10:$P$421,5,FALSE)</f>
        <v>163478.64000000001</v>
      </c>
      <c r="E130" s="27">
        <f t="shared" si="37"/>
        <v>9.6103352855660129E-2</v>
      </c>
      <c r="F130" s="25">
        <f t="shared" si="38"/>
        <v>75.462360826455438</v>
      </c>
      <c r="G130" s="26">
        <f>VLOOKUP($A130,'[1]Res_Unres FB by County 1516'!$A$10:$P$421,8,FALSE)</f>
        <v>44161</v>
      </c>
      <c r="H130" s="27">
        <f t="shared" si="39"/>
        <v>2.5960701443679776E-2</v>
      </c>
      <c r="I130" s="25">
        <f t="shared" si="40"/>
        <v>20.384885245296257</v>
      </c>
      <c r="J130" s="26">
        <f>VLOOKUP($A130,'[1]Res_Unres FB by County 1516'!$A$10:$P$421,11,FALSE)</f>
        <v>0</v>
      </c>
      <c r="K130" s="26">
        <f>VLOOKUP($A130,'[1]Res_Unres FB by County 1516'!$A$10:$P$421,12,FALSE)</f>
        <v>0</v>
      </c>
      <c r="L130" s="26">
        <f>VLOOKUP($A130,'[1]Res_Unres FB by County 1516'!$A$10:$P$421,13,FALSE)</f>
        <v>1493431.5</v>
      </c>
      <c r="M130" s="27">
        <f t="shared" si="41"/>
        <v>0.87793594570066014</v>
      </c>
      <c r="N130" s="28">
        <f t="shared" si="42"/>
        <v>689.37364980889595</v>
      </c>
      <c r="O130" s="26">
        <f>VLOOKUP($A130,'[1]Res_Unres FB by County 1516'!$A$10:$P$421,16,FALSE)</f>
        <v>1701071.14</v>
      </c>
    </row>
    <row r="131" spans="1:16" x14ac:dyDescent="0.2">
      <c r="A131" s="1" t="s">
        <v>136</v>
      </c>
      <c r="B131" s="24" t="str">
        <f>VLOOKUP($A131,'[1]Res_Unres FB by County 1516'!$A$10:$P$421,3,FALSE)</f>
        <v>Blaine</v>
      </c>
      <c r="C131" s="25">
        <f>VLOOKUP($A131,'[1]Res_Unres FB by County 1516'!$A$10:$P$421,4,FALSE)</f>
        <v>2120.9499999999998</v>
      </c>
      <c r="D131" s="26">
        <f>VLOOKUP($A131,'[1]Res_Unres FB by County 1516'!$A$10:$P$421,5,FALSE)</f>
        <v>10253.85</v>
      </c>
      <c r="E131" s="27">
        <f t="shared" si="37"/>
        <v>4.2221680505278121E-3</v>
      </c>
      <c r="F131" s="25">
        <f t="shared" si="38"/>
        <v>4.8345552700440848</v>
      </c>
      <c r="G131" s="26">
        <f>VLOOKUP($A131,'[1]Res_Unres FB by County 1516'!$A$10:$P$421,8,FALSE)</f>
        <v>4142.25</v>
      </c>
      <c r="H131" s="27">
        <f t="shared" si="39"/>
        <v>1.7056301396352423E-3</v>
      </c>
      <c r="I131" s="25">
        <f t="shared" si="40"/>
        <v>1.953016337018789</v>
      </c>
      <c r="J131" s="26">
        <f>VLOOKUP($A131,'[1]Res_Unres FB by County 1516'!$A$10:$P$421,11,FALSE)</f>
        <v>0</v>
      </c>
      <c r="K131" s="26">
        <f>VLOOKUP($A131,'[1]Res_Unres FB by County 1516'!$A$10:$P$421,12,FALSE)</f>
        <v>0</v>
      </c>
      <c r="L131" s="26">
        <f>VLOOKUP($A131,'[1]Res_Unres FB by County 1516'!$A$10:$P$421,13,FALSE)</f>
        <v>2414178.48</v>
      </c>
      <c r="M131" s="27">
        <f t="shared" si="41"/>
        <v>0.99407220180983691</v>
      </c>
      <c r="N131" s="28">
        <f t="shared" si="42"/>
        <v>1138.25336759471</v>
      </c>
      <c r="O131" s="26">
        <f>VLOOKUP($A131,'[1]Res_Unres FB by County 1516'!$A$10:$P$421,16,FALSE)</f>
        <v>2428574.58</v>
      </c>
    </row>
    <row r="132" spans="1:16" x14ac:dyDescent="0.2">
      <c r="A132" s="1" t="s">
        <v>137</v>
      </c>
      <c r="B132" s="24" t="str">
        <f>VLOOKUP($A132,'[1]Res_Unres FB by County 1516'!$A$10:$P$421,3,FALSE)</f>
        <v>Granite Falls</v>
      </c>
      <c r="C132" s="25">
        <f>VLOOKUP($A132,'[1]Res_Unres FB by County 1516'!$A$10:$P$421,4,FALSE)</f>
        <v>2086.2799999999997</v>
      </c>
      <c r="D132" s="26">
        <f>VLOOKUP($A132,'[1]Res_Unres FB by County 1516'!$A$10:$P$421,5,FALSE)</f>
        <v>182368.9</v>
      </c>
      <c r="E132" s="27">
        <f t="shared" si="37"/>
        <v>0.19502689017508337</v>
      </c>
      <c r="F132" s="25">
        <f t="shared" si="38"/>
        <v>87.413434438330427</v>
      </c>
      <c r="G132" s="26">
        <f>VLOOKUP($A132,'[1]Res_Unres FB by County 1516'!$A$10:$P$421,8,FALSE)</f>
        <v>57619.21</v>
      </c>
      <c r="H132" s="27">
        <f t="shared" si="39"/>
        <v>6.1618485063215635E-2</v>
      </c>
      <c r="I132" s="25">
        <f t="shared" si="40"/>
        <v>27.618157677780552</v>
      </c>
      <c r="J132" s="26">
        <f>VLOOKUP($A132,'[1]Res_Unres FB by County 1516'!$A$10:$P$421,11,FALSE)</f>
        <v>93157.01</v>
      </c>
      <c r="K132" s="26">
        <f>VLOOKUP($A132,'[1]Res_Unres FB by County 1516'!$A$10:$P$421,12,FALSE)</f>
        <v>3282.83</v>
      </c>
      <c r="L132" s="26">
        <f>VLOOKUP($A132,'[1]Res_Unres FB by County 1516'!$A$10:$P$421,13,FALSE)</f>
        <v>598668.23</v>
      </c>
      <c r="M132" s="27">
        <f t="shared" si="41"/>
        <v>0.74335462476170089</v>
      </c>
      <c r="N132" s="28">
        <f t="shared" si="42"/>
        <v>333.18062292693219</v>
      </c>
      <c r="O132" s="26">
        <f>VLOOKUP($A132,'[1]Res_Unres FB by County 1516'!$A$10:$P$421,16,FALSE)</f>
        <v>935096.18</v>
      </c>
    </row>
    <row r="133" spans="1:16" x14ac:dyDescent="0.2">
      <c r="A133" s="1" t="s">
        <v>138</v>
      </c>
      <c r="B133" s="24" t="str">
        <f>VLOOKUP($A133,'[1]Res_Unres FB by County 1516'!$A$10:$P$421,3,FALSE)</f>
        <v>North Franklin</v>
      </c>
      <c r="C133" s="25">
        <f>VLOOKUP($A133,'[1]Res_Unres FB by County 1516'!$A$10:$P$421,4,FALSE)</f>
        <v>2078.27</v>
      </c>
      <c r="D133" s="26">
        <f>VLOOKUP($A133,'[1]Res_Unres FB by County 1516'!$A$10:$P$421,5,FALSE)</f>
        <v>0</v>
      </c>
      <c r="E133" s="27">
        <f t="shared" si="37"/>
        <v>0</v>
      </c>
      <c r="F133" s="25">
        <f t="shared" si="38"/>
        <v>0</v>
      </c>
      <c r="G133" s="26">
        <f>VLOOKUP($A133,'[1]Res_Unres FB by County 1516'!$A$10:$P$421,8,FALSE)</f>
        <v>396889.3</v>
      </c>
      <c r="H133" s="27">
        <f t="shared" si="39"/>
        <v>0.13915145225336731</v>
      </c>
      <c r="I133" s="25">
        <f t="shared" si="40"/>
        <v>190.97099991820119</v>
      </c>
      <c r="J133" s="26">
        <f>VLOOKUP($A133,'[1]Res_Unres FB by County 1516'!$A$10:$P$421,11,FALSE)</f>
        <v>39619.83</v>
      </c>
      <c r="K133" s="26">
        <f>VLOOKUP($A133,'[1]Res_Unres FB by County 1516'!$A$10:$P$421,12,FALSE)</f>
        <v>2030083.72</v>
      </c>
      <c r="L133" s="26">
        <f>VLOOKUP($A133,'[1]Res_Unres FB by County 1516'!$A$10:$P$421,13,FALSE)</f>
        <v>385618.13</v>
      </c>
      <c r="M133" s="27">
        <f t="shared" si="41"/>
        <v>0.86084854774663278</v>
      </c>
      <c r="N133" s="28">
        <f t="shared" si="42"/>
        <v>1181.4257435270683</v>
      </c>
      <c r="O133" s="26">
        <f>VLOOKUP($A133,'[1]Res_Unres FB by County 1516'!$A$10:$P$421,16,FALSE)</f>
        <v>2852210.98</v>
      </c>
    </row>
    <row r="134" spans="1:16" x14ac:dyDescent="0.2">
      <c r="A134" s="1" t="s">
        <v>139</v>
      </c>
      <c r="B134" s="24" t="str">
        <f>VLOOKUP($A134,'[1]Res_Unres FB by County 1516'!$A$10:$P$421,3,FALSE)</f>
        <v>Sultan</v>
      </c>
      <c r="C134" s="25">
        <f>VLOOKUP($A134,'[1]Res_Unres FB by County 1516'!$A$10:$P$421,4,FALSE)</f>
        <v>2003.2699999999998</v>
      </c>
      <c r="D134" s="26">
        <f>VLOOKUP($A134,'[1]Res_Unres FB by County 1516'!$A$10:$P$421,5,FALSE)</f>
        <v>0</v>
      </c>
      <c r="E134" s="27">
        <f t="shared" si="37"/>
        <v>0</v>
      </c>
      <c r="F134" s="25">
        <f t="shared" si="38"/>
        <v>0</v>
      </c>
      <c r="G134" s="26">
        <f>VLOOKUP($A134,'[1]Res_Unres FB by County 1516'!$A$10:$P$421,8,FALSE)</f>
        <v>28986.26</v>
      </c>
      <c r="H134" s="27">
        <f t="shared" si="39"/>
        <v>1.4063560649495264E-2</v>
      </c>
      <c r="I134" s="25">
        <f t="shared" si="40"/>
        <v>14.469472412605391</v>
      </c>
      <c r="J134" s="26">
        <f>VLOOKUP($A134,'[1]Res_Unres FB by County 1516'!$A$10:$P$421,11,FALSE)</f>
        <v>0</v>
      </c>
      <c r="K134" s="26">
        <f>VLOOKUP($A134,'[1]Res_Unres FB by County 1516'!$A$10:$P$421,12,FALSE)</f>
        <v>985.05</v>
      </c>
      <c r="L134" s="26">
        <f>VLOOKUP($A134,'[1]Res_Unres FB by County 1516'!$A$10:$P$421,13,FALSE)</f>
        <v>2031118.39</v>
      </c>
      <c r="M134" s="27">
        <f t="shared" si="41"/>
        <v>0.98593643935050468</v>
      </c>
      <c r="N134" s="28">
        <f t="shared" si="42"/>
        <v>1014.3931871390278</v>
      </c>
      <c r="O134" s="26">
        <f>VLOOKUP($A134,'[1]Res_Unres FB by County 1516'!$A$10:$P$421,16,FALSE)</f>
        <v>2061089.7</v>
      </c>
    </row>
    <row r="135" spans="1:16" x14ac:dyDescent="0.2">
      <c r="A135" s="1">
        <f>COUNTA(A114:A134)</f>
        <v>21</v>
      </c>
      <c r="B135" s="18" t="s">
        <v>140</v>
      </c>
      <c r="C135" s="29">
        <f>SUM(C114:C134)</f>
        <v>51855.939999999981</v>
      </c>
      <c r="D135" s="30">
        <f>SUM(D114:D134)</f>
        <v>1370570.4300000002</v>
      </c>
      <c r="E135" s="21">
        <f t="shared" si="37"/>
        <v>1.9717127857966685E-2</v>
      </c>
      <c r="F135" s="19">
        <f t="shared" si="38"/>
        <v>26.430345877444331</v>
      </c>
      <c r="G135" s="30">
        <f>SUM(G114:G134)</f>
        <v>3116609.5199999996</v>
      </c>
      <c r="H135" s="21">
        <f t="shared" si="39"/>
        <v>4.483577570632117E-2</v>
      </c>
      <c r="I135" s="19">
        <f t="shared" si="40"/>
        <v>60.101302184474925</v>
      </c>
      <c r="J135" s="30">
        <f t="shared" ref="J135:L135" si="43">SUM(J114:J134)</f>
        <v>1871384.37</v>
      </c>
      <c r="K135" s="30">
        <f t="shared" si="43"/>
        <v>11441420.300000001</v>
      </c>
      <c r="L135" s="30">
        <f t="shared" si="43"/>
        <v>51711682.589999996</v>
      </c>
      <c r="M135" s="21">
        <f t="shared" si="41"/>
        <v>0.93544709643571222</v>
      </c>
      <c r="N135" s="29">
        <f t="shared" ref="N135" si="44">SUM($J135:$L135)/$C135</f>
        <v>1253.9448182792564</v>
      </c>
      <c r="O135" s="30">
        <f>SUM(O114:O134)</f>
        <v>69511667.209999993</v>
      </c>
      <c r="P135" s="23">
        <f>SUM(D135,G135,J135:L135)-O135</f>
        <v>0</v>
      </c>
    </row>
    <row r="136" spans="1:16" ht="4.5" customHeight="1" x14ac:dyDescent="0.2"/>
    <row r="137" spans="1:16" x14ac:dyDescent="0.2">
      <c r="B137" s="18" t="s">
        <v>141</v>
      </c>
    </row>
    <row r="138" spans="1:16" ht="4.5" customHeight="1" x14ac:dyDescent="0.2"/>
    <row r="139" spans="1:16" x14ac:dyDescent="0.2">
      <c r="A139" s="1" t="s">
        <v>142</v>
      </c>
      <c r="B139" s="24" t="str">
        <f>VLOOKUP($A139,'[1]Res_Unres FB by County 1516'!$A$10:$P$421,3,FALSE)</f>
        <v>Eatonville</v>
      </c>
      <c r="C139" s="25">
        <f>VLOOKUP($A139,'[1]Res_Unres FB by County 1516'!$A$10:$P$421,4,FALSE)</f>
        <v>1965.67</v>
      </c>
      <c r="D139" s="26">
        <f>VLOOKUP($A139,'[1]Res_Unres FB by County 1516'!$A$10:$P$421,5,FALSE)</f>
        <v>75219.25</v>
      </c>
      <c r="E139" s="27">
        <f t="shared" ref="E139:E173" si="45">D139/$O139</f>
        <v>3.7917456926118268E-2</v>
      </c>
      <c r="F139" s="25">
        <f t="shared" ref="F139:F172" si="46">D139/$C139</f>
        <v>38.266468939343838</v>
      </c>
      <c r="G139" s="26">
        <f>VLOOKUP($A139,'[1]Res_Unres FB by County 1516'!$A$10:$P$421,8,FALSE)</f>
        <v>26215.83</v>
      </c>
      <c r="H139" s="27">
        <f t="shared" ref="H139:H173" si="47">G139/$O139</f>
        <v>1.3215202289406491E-2</v>
      </c>
      <c r="I139" s="25">
        <f t="shared" ref="I139:I173" si="48">G139/$C139</f>
        <v>13.336841891060047</v>
      </c>
      <c r="J139" s="26">
        <f>VLOOKUP($A139,'[1]Res_Unres FB by County 1516'!$A$10:$P$421,11,FALSE)</f>
        <v>58460.32</v>
      </c>
      <c r="K139" s="26">
        <f>VLOOKUP($A139,'[1]Res_Unres FB by County 1516'!$A$10:$P$421,12,FALSE)</f>
        <v>95668.81</v>
      </c>
      <c r="L139" s="26">
        <f>VLOOKUP($A139,'[1]Res_Unres FB by County 1516'!$A$10:$P$421,13,FALSE)</f>
        <v>1728198.84</v>
      </c>
      <c r="M139" s="27">
        <f t="shared" ref="M139:M173" si="49">SUM($J139:$L139)/$O139</f>
        <v>0.94886734078447532</v>
      </c>
      <c r="N139" s="28">
        <f t="shared" ref="N139:N172" si="50">SUM($J139:$L139)/$C139</f>
        <v>957.601209765627</v>
      </c>
      <c r="O139" s="26">
        <f>VLOOKUP($A139,'[1]Res_Unres FB by County 1516'!$A$10:$P$421,16,FALSE)</f>
        <v>1983763.05</v>
      </c>
    </row>
    <row r="140" spans="1:16" x14ac:dyDescent="0.2">
      <c r="A140" s="1" t="s">
        <v>143</v>
      </c>
      <c r="B140" s="24" t="str">
        <f>VLOOKUP($A140,'[1]Res_Unres FB by County 1516'!$A$10:$P$421,3,FALSE)</f>
        <v>Mount Baker</v>
      </c>
      <c r="C140" s="25">
        <f>VLOOKUP($A140,'[1]Res_Unres FB by County 1516'!$A$10:$P$421,4,FALSE)</f>
        <v>1895.8999999999999</v>
      </c>
      <c r="D140" s="26">
        <f>VLOOKUP($A140,'[1]Res_Unres FB by County 1516'!$A$10:$P$421,5,FALSE)</f>
        <v>212836.66</v>
      </c>
      <c r="E140" s="27">
        <f t="shared" si="45"/>
        <v>0.14758203421395485</v>
      </c>
      <c r="F140" s="25">
        <f t="shared" si="46"/>
        <v>112.26154333034444</v>
      </c>
      <c r="G140" s="26">
        <f>VLOOKUP($A140,'[1]Res_Unres FB by County 1516'!$A$10:$P$421,8,FALSE)</f>
        <v>0</v>
      </c>
      <c r="H140" s="27">
        <f t="shared" si="47"/>
        <v>0</v>
      </c>
      <c r="I140" s="25">
        <f t="shared" si="48"/>
        <v>0</v>
      </c>
      <c r="J140" s="26">
        <f>VLOOKUP($A140,'[1]Res_Unres FB by County 1516'!$A$10:$P$421,11,FALSE)</f>
        <v>0</v>
      </c>
      <c r="K140" s="26">
        <f>VLOOKUP($A140,'[1]Res_Unres FB by County 1516'!$A$10:$P$421,12,FALSE)</f>
        <v>0</v>
      </c>
      <c r="L140" s="26">
        <f>VLOOKUP($A140,'[1]Res_Unres FB by County 1516'!$A$10:$P$421,13,FALSE)</f>
        <v>1229321.67</v>
      </c>
      <c r="M140" s="27">
        <f t="shared" si="49"/>
        <v>0.85241796578604501</v>
      </c>
      <c r="N140" s="28">
        <f t="shared" si="50"/>
        <v>648.41060709953058</v>
      </c>
      <c r="O140" s="26">
        <f>VLOOKUP($A140,'[1]Res_Unres FB by County 1516'!$A$10:$P$421,16,FALSE)</f>
        <v>1442158.33</v>
      </c>
    </row>
    <row r="141" spans="1:16" x14ac:dyDescent="0.2">
      <c r="A141" s="1" t="s">
        <v>144</v>
      </c>
      <c r="B141" s="24" t="str">
        <f>VLOOKUP($A141,'[1]Res_Unres FB by County 1516'!$A$10:$P$421,3,FALSE)</f>
        <v>Medical Lake</v>
      </c>
      <c r="C141" s="25">
        <f>VLOOKUP($A141,'[1]Res_Unres FB by County 1516'!$A$10:$P$421,4,FALSE)</f>
        <v>1844.7799999999997</v>
      </c>
      <c r="D141" s="26">
        <f>VLOOKUP($A141,'[1]Res_Unres FB by County 1516'!$A$10:$P$421,5,FALSE)</f>
        <v>52626.65</v>
      </c>
      <c r="E141" s="27">
        <f t="shared" si="45"/>
        <v>2.4493215652485953E-2</v>
      </c>
      <c r="F141" s="25">
        <f t="shared" si="46"/>
        <v>28.527331172280711</v>
      </c>
      <c r="G141" s="26">
        <f>VLOOKUP($A141,'[1]Res_Unres FB by County 1516'!$A$10:$P$421,8,FALSE)</f>
        <v>0</v>
      </c>
      <c r="H141" s="27">
        <f t="shared" si="47"/>
        <v>0</v>
      </c>
      <c r="I141" s="25">
        <f t="shared" si="48"/>
        <v>0</v>
      </c>
      <c r="J141" s="26">
        <f>VLOOKUP($A141,'[1]Res_Unres FB by County 1516'!$A$10:$P$421,11,FALSE)</f>
        <v>85196.42</v>
      </c>
      <c r="K141" s="26">
        <f>VLOOKUP($A141,'[1]Res_Unres FB by County 1516'!$A$10:$P$421,12,FALSE)</f>
        <v>0</v>
      </c>
      <c r="L141" s="26">
        <f>VLOOKUP($A141,'[1]Res_Unres FB by County 1516'!$A$10:$P$421,13,FALSE)</f>
        <v>2010798.44</v>
      </c>
      <c r="M141" s="27">
        <f t="shared" si="49"/>
        <v>0.97550678434751414</v>
      </c>
      <c r="N141" s="28">
        <f t="shared" si="50"/>
        <v>1136.1760535131561</v>
      </c>
      <c r="O141" s="26">
        <f>VLOOKUP($A141,'[1]Res_Unres FB by County 1516'!$A$10:$P$421,16,FALSE)</f>
        <v>2148621.5099999998</v>
      </c>
    </row>
    <row r="142" spans="1:16" x14ac:dyDescent="0.2">
      <c r="A142" s="1" t="s">
        <v>145</v>
      </c>
      <c r="B142" s="24" t="str">
        <f>VLOOKUP($A142,'[1]Res_Unres FB by County 1516'!$A$10:$P$421,3,FALSE)</f>
        <v>Colville</v>
      </c>
      <c r="C142" s="25">
        <f>VLOOKUP($A142,'[1]Res_Unres FB by County 1516'!$A$10:$P$421,4,FALSE)</f>
        <v>1811.87</v>
      </c>
      <c r="D142" s="26">
        <f>VLOOKUP($A142,'[1]Res_Unres FB by County 1516'!$A$10:$P$421,5,FALSE)</f>
        <v>7399.14</v>
      </c>
      <c r="E142" s="27">
        <f t="shared" si="45"/>
        <v>6.0680213387581412E-3</v>
      </c>
      <c r="F142" s="25">
        <f t="shared" si="46"/>
        <v>4.0837035769674426</v>
      </c>
      <c r="G142" s="26">
        <f>VLOOKUP($A142,'[1]Res_Unres FB by County 1516'!$A$10:$P$421,8,FALSE)</f>
        <v>205977.41</v>
      </c>
      <c r="H142" s="27">
        <f t="shared" si="47"/>
        <v>0.16892170160074474</v>
      </c>
      <c r="I142" s="25">
        <f t="shared" si="48"/>
        <v>113.68222333831898</v>
      </c>
      <c r="J142" s="26">
        <f>VLOOKUP($A142,'[1]Res_Unres FB by County 1516'!$A$10:$P$421,11,FALSE)</f>
        <v>113686.81</v>
      </c>
      <c r="K142" s="26">
        <f>VLOOKUP($A142,'[1]Res_Unres FB by County 1516'!$A$10:$P$421,12,FALSE)</f>
        <v>305805</v>
      </c>
      <c r="L142" s="26">
        <f>VLOOKUP($A142,'[1]Res_Unres FB by County 1516'!$A$10:$P$421,13,FALSE)</f>
        <v>586497.81999999995</v>
      </c>
      <c r="M142" s="27">
        <f t="shared" si="49"/>
        <v>0.82501027706049712</v>
      </c>
      <c r="N142" s="28">
        <f t="shared" si="50"/>
        <v>555.22174880096247</v>
      </c>
      <c r="O142" s="26">
        <f>VLOOKUP($A142,'[1]Res_Unres FB by County 1516'!$A$10:$P$421,16,FALSE)</f>
        <v>1219366.18</v>
      </c>
    </row>
    <row r="143" spans="1:16" x14ac:dyDescent="0.2">
      <c r="A143" s="1" t="s">
        <v>146</v>
      </c>
      <c r="B143" s="24" t="str">
        <f>VLOOKUP($A143,'[1]Res_Unres FB by County 1516'!$A$10:$P$421,3,FALSE)</f>
        <v>Hockinson</v>
      </c>
      <c r="C143" s="25">
        <f>VLOOKUP($A143,'[1]Res_Unres FB by County 1516'!$A$10:$P$421,4,FALSE)</f>
        <v>1787.3</v>
      </c>
      <c r="D143" s="26">
        <f>VLOOKUP($A143,'[1]Res_Unres FB by County 1516'!$A$10:$P$421,5,FALSE)</f>
        <v>313733.73</v>
      </c>
      <c r="E143" s="27">
        <f t="shared" si="45"/>
        <v>0.1157215653984557</v>
      </c>
      <c r="F143" s="25">
        <f t="shared" si="46"/>
        <v>175.53501370782743</v>
      </c>
      <c r="G143" s="26">
        <f>VLOOKUP($A143,'[1]Res_Unres FB by County 1516'!$A$10:$P$421,8,FALSE)</f>
        <v>8924</v>
      </c>
      <c r="H143" s="27">
        <f t="shared" si="47"/>
        <v>3.2916424052199253E-3</v>
      </c>
      <c r="I143" s="25">
        <f t="shared" si="48"/>
        <v>4.9930062104850892</v>
      </c>
      <c r="J143" s="26">
        <f>VLOOKUP($A143,'[1]Res_Unres FB by County 1516'!$A$10:$P$421,11,FALSE)</f>
        <v>0</v>
      </c>
      <c r="K143" s="26">
        <f>VLOOKUP($A143,'[1]Res_Unres FB by County 1516'!$A$10:$P$421,12,FALSE)</f>
        <v>1462652.24</v>
      </c>
      <c r="L143" s="26">
        <f>VLOOKUP($A143,'[1]Res_Unres FB by County 1516'!$A$10:$P$421,13,FALSE)</f>
        <v>925798.62</v>
      </c>
      <c r="M143" s="27">
        <f t="shared" si="49"/>
        <v>0.88098679219632436</v>
      </c>
      <c r="N143" s="28">
        <f t="shared" si="50"/>
        <v>1336.3458065238069</v>
      </c>
      <c r="O143" s="26">
        <f>VLOOKUP($A143,'[1]Res_Unres FB by County 1516'!$A$10:$P$421,16,FALSE)</f>
        <v>2711108.59</v>
      </c>
    </row>
    <row r="144" spans="1:16" x14ac:dyDescent="0.2">
      <c r="A144" s="1" t="s">
        <v>147</v>
      </c>
      <c r="B144" s="24" t="str">
        <f>VLOOKUP($A144,'[1]Res_Unres FB by County 1516'!$A$10:$P$421,3,FALSE)</f>
        <v>Meridian</v>
      </c>
      <c r="C144" s="25">
        <f>VLOOKUP($A144,'[1]Res_Unres FB by County 1516'!$A$10:$P$421,4,FALSE)</f>
        <v>1739.1299999999999</v>
      </c>
      <c r="D144" s="26">
        <f>VLOOKUP($A144,'[1]Res_Unres FB by County 1516'!$A$10:$P$421,5,FALSE)</f>
        <v>0</v>
      </c>
      <c r="E144" s="27">
        <f t="shared" si="45"/>
        <v>0</v>
      </c>
      <c r="F144" s="25">
        <f t="shared" si="46"/>
        <v>0</v>
      </c>
      <c r="G144" s="26">
        <f>VLOOKUP($A144,'[1]Res_Unres FB by County 1516'!$A$10:$P$421,8,FALSE)</f>
        <v>24256.39</v>
      </c>
      <c r="H144" s="27">
        <f t="shared" si="47"/>
        <v>1.1272261626844676E-2</v>
      </c>
      <c r="I144" s="25">
        <f t="shared" si="48"/>
        <v>13.947427736856936</v>
      </c>
      <c r="J144" s="26">
        <f>VLOOKUP($A144,'[1]Res_Unres FB by County 1516'!$A$10:$P$421,11,FALSE)</f>
        <v>191648.48</v>
      </c>
      <c r="K144" s="26">
        <f>VLOOKUP($A144,'[1]Res_Unres FB by County 1516'!$A$10:$P$421,12,FALSE)</f>
        <v>247619.43</v>
      </c>
      <c r="L144" s="26">
        <f>VLOOKUP($A144,'[1]Res_Unres FB by County 1516'!$A$10:$P$421,13,FALSE)</f>
        <v>1688341.1199999999</v>
      </c>
      <c r="M144" s="27">
        <f t="shared" si="49"/>
        <v>0.98872773837315531</v>
      </c>
      <c r="N144" s="28">
        <f t="shared" si="50"/>
        <v>1223.3754980938745</v>
      </c>
      <c r="O144" s="26">
        <f>VLOOKUP($A144,'[1]Res_Unres FB by County 1516'!$A$10:$P$421,16,FALSE)</f>
        <v>2151865.42</v>
      </c>
    </row>
    <row r="145" spans="1:15" x14ac:dyDescent="0.2">
      <c r="A145" s="1" t="s">
        <v>148</v>
      </c>
      <c r="B145" s="24" t="str">
        <f>VLOOKUP($A145,'[1]Res_Unres FB by County 1516'!$A$10:$P$421,3,FALSE)</f>
        <v>Royal</v>
      </c>
      <c r="C145" s="25">
        <f>VLOOKUP($A145,'[1]Res_Unres FB by County 1516'!$A$10:$P$421,4,FALSE)</f>
        <v>1716.3999999999999</v>
      </c>
      <c r="D145" s="26">
        <f>VLOOKUP($A145,'[1]Res_Unres FB by County 1516'!$A$10:$P$421,5,FALSE)</f>
        <v>0</v>
      </c>
      <c r="E145" s="27">
        <f t="shared" si="45"/>
        <v>0</v>
      </c>
      <c r="F145" s="25">
        <f t="shared" si="46"/>
        <v>0</v>
      </c>
      <c r="G145" s="26">
        <f>VLOOKUP($A145,'[1]Res_Unres FB by County 1516'!$A$10:$P$421,8,FALSE)</f>
        <v>26826.81</v>
      </c>
      <c r="H145" s="27">
        <f t="shared" si="47"/>
        <v>7.4931797950264657E-3</v>
      </c>
      <c r="I145" s="25">
        <f t="shared" si="48"/>
        <v>15.629695875087394</v>
      </c>
      <c r="J145" s="26">
        <f>VLOOKUP($A145,'[1]Res_Unres FB by County 1516'!$A$10:$P$421,11,FALSE)</f>
        <v>113185.22</v>
      </c>
      <c r="K145" s="26">
        <f>VLOOKUP($A145,'[1]Res_Unres FB by County 1516'!$A$10:$P$421,12,FALSE)</f>
        <v>550000</v>
      </c>
      <c r="L145" s="26">
        <f>VLOOKUP($A145,'[1]Res_Unres FB by County 1516'!$A$10:$P$421,13,FALSE)</f>
        <v>2890151.63</v>
      </c>
      <c r="M145" s="27">
        <f t="shared" si="49"/>
        <v>0.99250682020497338</v>
      </c>
      <c r="N145" s="28">
        <f t="shared" si="50"/>
        <v>2070.2265497553017</v>
      </c>
      <c r="O145" s="26">
        <f>VLOOKUP($A145,'[1]Res_Unres FB by County 1516'!$A$10:$P$421,16,FALSE)</f>
        <v>3580163.66</v>
      </c>
    </row>
    <row r="146" spans="1:15" x14ac:dyDescent="0.2">
      <c r="A146" s="1" t="s">
        <v>149</v>
      </c>
      <c r="B146" s="24" t="str">
        <f>VLOOKUP($A146,'[1]Res_Unres FB by County 1516'!$A$10:$P$421,3,FALSE)</f>
        <v>Hoquiam</v>
      </c>
      <c r="C146" s="25">
        <f>VLOOKUP($A146,'[1]Res_Unres FB by County 1516'!$A$10:$P$421,4,FALSE)</f>
        <v>1685.14</v>
      </c>
      <c r="D146" s="26">
        <f>VLOOKUP($A146,'[1]Res_Unres FB by County 1516'!$A$10:$P$421,5,FALSE)</f>
        <v>0</v>
      </c>
      <c r="E146" s="27">
        <f t="shared" si="45"/>
        <v>0</v>
      </c>
      <c r="F146" s="25">
        <f t="shared" si="46"/>
        <v>0</v>
      </c>
      <c r="G146" s="26">
        <f>VLOOKUP($A146,'[1]Res_Unres FB by County 1516'!$A$10:$P$421,8,FALSE)</f>
        <v>314909</v>
      </c>
      <c r="H146" s="27">
        <f t="shared" si="47"/>
        <v>0.10631224251562188</v>
      </c>
      <c r="I146" s="25">
        <f t="shared" si="48"/>
        <v>186.87408761289862</v>
      </c>
      <c r="J146" s="26">
        <f>VLOOKUP($A146,'[1]Res_Unres FB by County 1516'!$A$10:$P$421,11,FALSE)</f>
        <v>0</v>
      </c>
      <c r="K146" s="26">
        <f>VLOOKUP($A146,'[1]Res_Unres FB by County 1516'!$A$10:$P$421,12,FALSE)</f>
        <v>153362.91</v>
      </c>
      <c r="L146" s="26">
        <f>VLOOKUP($A146,'[1]Res_Unres FB by County 1516'!$A$10:$P$421,13,FALSE)</f>
        <v>2493842.2599999998</v>
      </c>
      <c r="M146" s="27">
        <f t="shared" si="49"/>
        <v>0.89368775748437812</v>
      </c>
      <c r="N146" s="28">
        <f t="shared" si="50"/>
        <v>1570.9111231114327</v>
      </c>
      <c r="O146" s="26">
        <f>VLOOKUP($A146,'[1]Res_Unres FB by County 1516'!$A$10:$P$421,16,FALSE)</f>
        <v>2962114.17</v>
      </c>
    </row>
    <row r="147" spans="1:15" x14ac:dyDescent="0.2">
      <c r="A147" s="1" t="s">
        <v>150</v>
      </c>
      <c r="B147" s="24" t="str">
        <f>VLOOKUP($A147,'[1]Res_Unres FB by County 1516'!$A$10:$P$421,3,FALSE)</f>
        <v>Nooksack Valley</v>
      </c>
      <c r="C147" s="25">
        <f>VLOOKUP($A147,'[1]Res_Unres FB by County 1516'!$A$10:$P$421,4,FALSE)</f>
        <v>1631.4</v>
      </c>
      <c r="D147" s="26">
        <f>VLOOKUP($A147,'[1]Res_Unres FB by County 1516'!$A$10:$P$421,5,FALSE)</f>
        <v>74574.759999999995</v>
      </c>
      <c r="E147" s="27">
        <f t="shared" si="45"/>
        <v>2.6454942911894132E-2</v>
      </c>
      <c r="F147" s="25">
        <f t="shared" si="46"/>
        <v>45.712124555596418</v>
      </c>
      <c r="G147" s="26">
        <f>VLOOKUP($A147,'[1]Res_Unres FB by County 1516'!$A$10:$P$421,8,FALSE)</f>
        <v>6174.81</v>
      </c>
      <c r="H147" s="27">
        <f t="shared" si="47"/>
        <v>2.1904763225760703E-3</v>
      </c>
      <c r="I147" s="25">
        <f t="shared" si="48"/>
        <v>3.7849760941522619</v>
      </c>
      <c r="J147" s="26">
        <f>VLOOKUP($A147,'[1]Res_Unres FB by County 1516'!$A$10:$P$421,11,FALSE)</f>
        <v>0</v>
      </c>
      <c r="K147" s="26">
        <f>VLOOKUP($A147,'[1]Res_Unres FB by County 1516'!$A$10:$P$421,12,FALSE)</f>
        <v>0</v>
      </c>
      <c r="L147" s="26">
        <f>VLOOKUP($A147,'[1]Res_Unres FB by County 1516'!$A$10:$P$421,13,FALSE)</f>
        <v>2738185.26</v>
      </c>
      <c r="M147" s="27">
        <f t="shared" si="49"/>
        <v>0.97135458076552972</v>
      </c>
      <c r="N147" s="28">
        <f t="shared" si="50"/>
        <v>1678.4266642147845</v>
      </c>
      <c r="O147" s="26">
        <f>VLOOKUP($A147,'[1]Res_Unres FB by County 1516'!$A$10:$P$421,16,FALSE)</f>
        <v>2818934.83</v>
      </c>
    </row>
    <row r="148" spans="1:15" x14ac:dyDescent="0.2">
      <c r="A148" s="1" t="s">
        <v>151</v>
      </c>
      <c r="B148" s="24" t="str">
        <f>VLOOKUP($A148,'[1]Res_Unres FB by County 1516'!$A$10:$P$421,3,FALSE)</f>
        <v>Lacenter</v>
      </c>
      <c r="C148" s="25">
        <f>VLOOKUP($A148,'[1]Res_Unres FB by County 1516'!$A$10:$P$421,4,FALSE)</f>
        <v>1626.69</v>
      </c>
      <c r="D148" s="26">
        <f>VLOOKUP($A148,'[1]Res_Unres FB by County 1516'!$A$10:$P$421,5,FALSE)</f>
        <v>16572.060000000001</v>
      </c>
      <c r="E148" s="27">
        <f t="shared" si="45"/>
        <v>1.1806339712174705E-2</v>
      </c>
      <c r="F148" s="25">
        <f t="shared" si="46"/>
        <v>10.187595669734247</v>
      </c>
      <c r="G148" s="26">
        <f>VLOOKUP($A148,'[1]Res_Unres FB by County 1516'!$A$10:$P$421,8,FALSE)</f>
        <v>21683.34</v>
      </c>
      <c r="H148" s="27">
        <f t="shared" si="47"/>
        <v>1.5447740240777929E-2</v>
      </c>
      <c r="I148" s="25">
        <f t="shared" si="48"/>
        <v>13.329730925990816</v>
      </c>
      <c r="J148" s="26">
        <f>VLOOKUP($A148,'[1]Res_Unres FB by County 1516'!$A$10:$P$421,11,FALSE)</f>
        <v>0</v>
      </c>
      <c r="K148" s="26">
        <f>VLOOKUP($A148,'[1]Res_Unres FB by County 1516'!$A$10:$P$421,12,FALSE)</f>
        <v>175546.57</v>
      </c>
      <c r="L148" s="26">
        <f>VLOOKUP($A148,'[1]Res_Unres FB by County 1516'!$A$10:$P$421,13,FALSE)</f>
        <v>1189855.76</v>
      </c>
      <c r="M148" s="27">
        <f t="shared" si="49"/>
        <v>0.97274592004704741</v>
      </c>
      <c r="N148" s="28">
        <f t="shared" si="50"/>
        <v>839.37463806871619</v>
      </c>
      <c r="O148" s="26">
        <f>VLOOKUP($A148,'[1]Res_Unres FB by County 1516'!$A$10:$P$421,16,FALSE)</f>
        <v>1403657.73</v>
      </c>
    </row>
    <row r="149" spans="1:15" x14ac:dyDescent="0.2">
      <c r="A149" s="1" t="s">
        <v>152</v>
      </c>
      <c r="B149" s="24" t="str">
        <f>VLOOKUP($A149,'[1]Res_Unres FB by County 1516'!$A$10:$P$421,3,FALSE)</f>
        <v>Cashmere</v>
      </c>
      <c r="C149" s="25">
        <f>VLOOKUP($A149,'[1]Res_Unres FB by County 1516'!$A$10:$P$421,4,FALSE)</f>
        <v>1549.41</v>
      </c>
      <c r="D149" s="26">
        <f>VLOOKUP($A149,'[1]Res_Unres FB by County 1516'!$A$10:$P$421,5,FALSE)</f>
        <v>4587</v>
      </c>
      <c r="E149" s="27">
        <f t="shared" si="45"/>
        <v>2.8056837733942616E-3</v>
      </c>
      <c r="F149" s="25">
        <f t="shared" si="46"/>
        <v>2.9604817317559586</v>
      </c>
      <c r="G149" s="26">
        <f>VLOOKUP($A149,'[1]Res_Unres FB by County 1516'!$A$10:$P$421,8,FALSE)</f>
        <v>51356.91</v>
      </c>
      <c r="H149" s="27">
        <f t="shared" si="47"/>
        <v>3.1412960331081208E-2</v>
      </c>
      <c r="I149" s="25">
        <f t="shared" si="48"/>
        <v>33.146107227912559</v>
      </c>
      <c r="J149" s="26">
        <f>VLOOKUP($A149,'[1]Res_Unres FB by County 1516'!$A$10:$P$421,11,FALSE)</f>
        <v>0</v>
      </c>
      <c r="K149" s="26">
        <f>VLOOKUP($A149,'[1]Res_Unres FB by County 1516'!$A$10:$P$421,12,FALSE)</f>
        <v>115082.29</v>
      </c>
      <c r="L149" s="26">
        <f>VLOOKUP($A149,'[1]Res_Unres FB by County 1516'!$A$10:$P$421,13,FALSE)</f>
        <v>1463869.38</v>
      </c>
      <c r="M149" s="27">
        <f t="shared" si="49"/>
        <v>0.9657813558955245</v>
      </c>
      <c r="N149" s="28">
        <f t="shared" si="50"/>
        <v>1019.0663994681846</v>
      </c>
      <c r="O149" s="26">
        <f>VLOOKUP($A149,'[1]Res_Unres FB by County 1516'!$A$10:$P$421,16,FALSE)</f>
        <v>1634895.58</v>
      </c>
    </row>
    <row r="150" spans="1:15" x14ac:dyDescent="0.2">
      <c r="A150" s="1" t="s">
        <v>153</v>
      </c>
      <c r="B150" s="24" t="str">
        <f>VLOOKUP($A150,'[1]Res_Unres FB by County 1516'!$A$10:$P$421,3,FALSE)</f>
        <v>Vashon Island</v>
      </c>
      <c r="C150" s="25">
        <f>VLOOKUP($A150,'[1]Res_Unres FB by County 1516'!$A$10:$P$421,4,FALSE)</f>
        <v>1537.4899999999996</v>
      </c>
      <c r="D150" s="26">
        <f>VLOOKUP($A150,'[1]Res_Unres FB by County 1516'!$A$10:$P$421,5,FALSE)</f>
        <v>0</v>
      </c>
      <c r="E150" s="27">
        <f t="shared" si="45"/>
        <v>0</v>
      </c>
      <c r="F150" s="25">
        <f t="shared" si="46"/>
        <v>0</v>
      </c>
      <c r="G150" s="26">
        <f>VLOOKUP($A150,'[1]Res_Unres FB by County 1516'!$A$10:$P$421,8,FALSE)</f>
        <v>0</v>
      </c>
      <c r="H150" s="27">
        <f t="shared" si="47"/>
        <v>0</v>
      </c>
      <c r="I150" s="25">
        <f t="shared" si="48"/>
        <v>0</v>
      </c>
      <c r="J150" s="26">
        <f>VLOOKUP($A150,'[1]Res_Unres FB by County 1516'!$A$10:$P$421,11,FALSE)</f>
        <v>0</v>
      </c>
      <c r="K150" s="26">
        <f>VLOOKUP($A150,'[1]Res_Unres FB by County 1516'!$A$10:$P$421,12,FALSE)</f>
        <v>164352.82</v>
      </c>
      <c r="L150" s="26">
        <f>VLOOKUP($A150,'[1]Res_Unres FB by County 1516'!$A$10:$P$421,13,FALSE)</f>
        <v>967600</v>
      </c>
      <c r="M150" s="27">
        <f t="shared" si="49"/>
        <v>1</v>
      </c>
      <c r="N150" s="28">
        <f t="shared" si="50"/>
        <v>736.2342649383088</v>
      </c>
      <c r="O150" s="26">
        <f>VLOOKUP($A150,'[1]Res_Unres FB by County 1516'!$A$10:$P$421,16,FALSE)</f>
        <v>1131952.82</v>
      </c>
    </row>
    <row r="151" spans="1:15" x14ac:dyDescent="0.2">
      <c r="A151" s="1" t="s">
        <v>154</v>
      </c>
      <c r="B151" s="24" t="str">
        <f>VLOOKUP($A151,'[1]Res_Unres FB by County 1516'!$A$10:$P$421,3,FALSE)</f>
        <v>Granger</v>
      </c>
      <c r="C151" s="25">
        <f>VLOOKUP($A151,'[1]Res_Unres FB by County 1516'!$A$10:$P$421,4,FALSE)</f>
        <v>1527.1800000000003</v>
      </c>
      <c r="D151" s="26">
        <f>VLOOKUP($A151,'[1]Res_Unres FB by County 1516'!$A$10:$P$421,5,FALSE)</f>
        <v>19000</v>
      </c>
      <c r="E151" s="27">
        <f t="shared" si="45"/>
        <v>8.9080826709830047E-3</v>
      </c>
      <c r="F151" s="25">
        <f t="shared" si="46"/>
        <v>12.441231550963211</v>
      </c>
      <c r="G151" s="26">
        <f>VLOOKUP($A151,'[1]Res_Unres FB by County 1516'!$A$10:$P$421,8,FALSE)</f>
        <v>362965.4</v>
      </c>
      <c r="H151" s="27">
        <f t="shared" si="47"/>
        <v>0.17017504157402183</v>
      </c>
      <c r="I151" s="25">
        <f t="shared" si="48"/>
        <v>237.67034665199907</v>
      </c>
      <c r="J151" s="26">
        <f>VLOOKUP($A151,'[1]Res_Unres FB by County 1516'!$A$10:$P$421,11,FALSE)</f>
        <v>156425.84</v>
      </c>
      <c r="K151" s="26">
        <f>VLOOKUP($A151,'[1]Res_Unres FB by County 1516'!$A$10:$P$421,12,FALSE)</f>
        <v>811547.73</v>
      </c>
      <c r="L151" s="26">
        <f>VLOOKUP($A151,'[1]Res_Unres FB by County 1516'!$A$10:$P$421,13,FALSE)</f>
        <v>782955.47</v>
      </c>
      <c r="M151" s="27">
        <f t="shared" si="49"/>
        <v>0.82091687575499517</v>
      </c>
      <c r="N151" s="28">
        <f t="shared" si="50"/>
        <v>1146.5112429445119</v>
      </c>
      <c r="O151" s="26">
        <f>VLOOKUP($A151,'[1]Res_Unres FB by County 1516'!$A$10:$P$421,16,FALSE)</f>
        <v>2132894.44</v>
      </c>
    </row>
    <row r="152" spans="1:15" x14ac:dyDescent="0.2">
      <c r="A152" s="1" t="s">
        <v>155</v>
      </c>
      <c r="B152" s="24" t="str">
        <f>VLOOKUP($A152,'[1]Res_Unres FB by County 1516'!$A$10:$P$421,3,FALSE)</f>
        <v>Dieringer</v>
      </c>
      <c r="C152" s="25">
        <f>VLOOKUP($A152,'[1]Res_Unres FB by County 1516'!$A$10:$P$421,4,FALSE)</f>
        <v>1496.48</v>
      </c>
      <c r="D152" s="26">
        <f>VLOOKUP($A152,'[1]Res_Unres FB by County 1516'!$A$10:$P$421,5,FALSE)</f>
        <v>51979.63</v>
      </c>
      <c r="E152" s="27">
        <f t="shared" si="45"/>
        <v>5.2043171589920993E-2</v>
      </c>
      <c r="F152" s="25">
        <f t="shared" si="46"/>
        <v>34.734597188067994</v>
      </c>
      <c r="G152" s="26">
        <f>VLOOKUP($A152,'[1]Res_Unres FB by County 1516'!$A$10:$P$421,8,FALSE)</f>
        <v>8216.1899999999987</v>
      </c>
      <c r="H152" s="27">
        <f t="shared" si="47"/>
        <v>8.2262337378198516E-3</v>
      </c>
      <c r="I152" s="25">
        <f t="shared" si="48"/>
        <v>5.4903440072703935</v>
      </c>
      <c r="J152" s="26">
        <f>VLOOKUP($A152,'[1]Res_Unres FB by County 1516'!$A$10:$P$421,11,FALSE)</f>
        <v>0</v>
      </c>
      <c r="K152" s="26">
        <f>VLOOKUP($A152,'[1]Res_Unres FB by County 1516'!$A$10:$P$421,12,FALSE)</f>
        <v>0</v>
      </c>
      <c r="L152" s="26">
        <f>VLOOKUP($A152,'[1]Res_Unres FB by County 1516'!$A$10:$P$421,13,FALSE)</f>
        <v>938583.24</v>
      </c>
      <c r="M152" s="27">
        <f t="shared" si="49"/>
        <v>0.93973059467225906</v>
      </c>
      <c r="N152" s="28">
        <f t="shared" si="50"/>
        <v>627.19397519512449</v>
      </c>
      <c r="O152" s="26">
        <f>VLOOKUP($A152,'[1]Res_Unres FB by County 1516'!$A$10:$P$421,16,FALSE)</f>
        <v>998779.06</v>
      </c>
    </row>
    <row r="153" spans="1:15" x14ac:dyDescent="0.2">
      <c r="A153" s="1" t="s">
        <v>156</v>
      </c>
      <c r="B153" s="24" t="str">
        <f>VLOOKUP($A153,'[1]Res_Unres FB by County 1516'!$A$10:$P$421,3,FALSE)</f>
        <v>Riverside</v>
      </c>
      <c r="C153" s="25">
        <f>VLOOKUP($A153,'[1]Res_Unres FB by County 1516'!$A$10:$P$421,4,FALSE)</f>
        <v>1464.9899999999998</v>
      </c>
      <c r="D153" s="26">
        <f>VLOOKUP($A153,'[1]Res_Unres FB by County 1516'!$A$10:$P$421,5,FALSE)</f>
        <v>0</v>
      </c>
      <c r="E153" s="27">
        <f t="shared" si="45"/>
        <v>0</v>
      </c>
      <c r="F153" s="25">
        <f t="shared" si="46"/>
        <v>0</v>
      </c>
      <c r="G153" s="26">
        <f>VLOOKUP($A153,'[1]Res_Unres FB by County 1516'!$A$10:$P$421,8,FALSE)</f>
        <v>170980.3</v>
      </c>
      <c r="H153" s="27">
        <f t="shared" si="47"/>
        <v>8.2753673455884275E-2</v>
      </c>
      <c r="I153" s="25">
        <f t="shared" si="48"/>
        <v>116.71089905050547</v>
      </c>
      <c r="J153" s="26">
        <f>VLOOKUP($A153,'[1]Res_Unres FB by County 1516'!$A$10:$P$421,11,FALSE)</f>
        <v>0</v>
      </c>
      <c r="K153" s="26">
        <f>VLOOKUP($A153,'[1]Res_Unres FB by County 1516'!$A$10:$P$421,12,FALSE)</f>
        <v>512847.33</v>
      </c>
      <c r="L153" s="26">
        <f>VLOOKUP($A153,'[1]Res_Unres FB by County 1516'!$A$10:$P$421,13,FALSE)</f>
        <v>1382307.8400000001</v>
      </c>
      <c r="M153" s="27">
        <f t="shared" si="49"/>
        <v>0.91724632654411575</v>
      </c>
      <c r="N153" s="28">
        <f t="shared" si="50"/>
        <v>1293.6301066901483</v>
      </c>
      <c r="O153" s="26">
        <f>VLOOKUP($A153,'[1]Res_Unres FB by County 1516'!$A$10:$P$421,16,FALSE)</f>
        <v>2066135.47</v>
      </c>
    </row>
    <row r="154" spans="1:15" x14ac:dyDescent="0.2">
      <c r="A154" s="1" t="s">
        <v>157</v>
      </c>
      <c r="B154" s="24" t="str">
        <f>VLOOKUP($A154,'[1]Res_Unres FB by County 1516'!$A$10:$P$421,3,FALSE)</f>
        <v>Kiona Benton</v>
      </c>
      <c r="C154" s="25">
        <f>VLOOKUP($A154,'[1]Res_Unres FB by County 1516'!$A$10:$P$421,4,FALSE)</f>
        <v>1459.9099999999999</v>
      </c>
      <c r="D154" s="26">
        <f>VLOOKUP($A154,'[1]Res_Unres FB by County 1516'!$A$10:$P$421,5,FALSE)</f>
        <v>227593.41</v>
      </c>
      <c r="E154" s="27">
        <f t="shared" si="45"/>
        <v>0.13415207568329504</v>
      </c>
      <c r="F154" s="25">
        <f t="shared" si="46"/>
        <v>155.89550725729671</v>
      </c>
      <c r="G154" s="26">
        <f>VLOOKUP($A154,'[1]Res_Unres FB by County 1516'!$A$10:$P$421,8,FALSE)</f>
        <v>104737.93000000001</v>
      </c>
      <c r="H154" s="27">
        <f t="shared" si="47"/>
        <v>6.173645674658005E-2</v>
      </c>
      <c r="I154" s="25">
        <f t="shared" si="48"/>
        <v>71.742730716277038</v>
      </c>
      <c r="J154" s="26">
        <f>VLOOKUP($A154,'[1]Res_Unres FB by County 1516'!$A$10:$P$421,11,FALSE)</f>
        <v>0</v>
      </c>
      <c r="K154" s="26">
        <f>VLOOKUP($A154,'[1]Res_Unres FB by County 1516'!$A$10:$P$421,12,FALSE)</f>
        <v>1035.22</v>
      </c>
      <c r="L154" s="26">
        <f>VLOOKUP($A154,'[1]Res_Unres FB by County 1516'!$A$10:$P$421,13,FALSE)</f>
        <v>1363166.34</v>
      </c>
      <c r="M154" s="27">
        <f t="shared" si="49"/>
        <v>0.80411146757012497</v>
      </c>
      <c r="N154" s="28">
        <f t="shared" si="50"/>
        <v>934.44223274037449</v>
      </c>
      <c r="O154" s="26">
        <f>VLOOKUP($A154,'[1]Res_Unres FB by County 1516'!$A$10:$P$421,16,FALSE)</f>
        <v>1696532.9</v>
      </c>
    </row>
    <row r="155" spans="1:15" x14ac:dyDescent="0.2">
      <c r="A155" s="1" t="s">
        <v>158</v>
      </c>
      <c r="B155" s="24" t="str">
        <f>VLOOKUP($A155,'[1]Res_Unres FB by County 1516'!$A$10:$P$421,3,FALSE)</f>
        <v>Lake Chelan</v>
      </c>
      <c r="C155" s="25">
        <f>VLOOKUP($A155,'[1]Res_Unres FB by County 1516'!$A$10:$P$421,4,FALSE)</f>
        <v>1453.7899999999997</v>
      </c>
      <c r="D155" s="26">
        <f>VLOOKUP($A155,'[1]Res_Unres FB by County 1516'!$A$10:$P$421,5,FALSE)</f>
        <v>3606</v>
      </c>
      <c r="E155" s="27">
        <f t="shared" si="45"/>
        <v>2.9295123977720202E-3</v>
      </c>
      <c r="F155" s="25">
        <f t="shared" si="46"/>
        <v>2.4804132646393224</v>
      </c>
      <c r="G155" s="26">
        <f>VLOOKUP($A155,'[1]Res_Unres FB by County 1516'!$A$10:$P$421,8,FALSE)</f>
        <v>206761.01</v>
      </c>
      <c r="H155" s="27">
        <f t="shared" si="47"/>
        <v>0.16797252972015106</v>
      </c>
      <c r="I155" s="25">
        <f t="shared" si="48"/>
        <v>142.22206095791006</v>
      </c>
      <c r="J155" s="26">
        <f>VLOOKUP($A155,'[1]Res_Unres FB by County 1516'!$A$10:$P$421,11,FALSE)</f>
        <v>0</v>
      </c>
      <c r="K155" s="26">
        <f>VLOOKUP($A155,'[1]Res_Unres FB by County 1516'!$A$10:$P$421,12,FALSE)</f>
        <v>0</v>
      </c>
      <c r="L155" s="26">
        <f>VLOOKUP($A155,'[1]Res_Unres FB by County 1516'!$A$10:$P$421,13,FALSE)</f>
        <v>1020554.56</v>
      </c>
      <c r="M155" s="27">
        <f t="shared" si="49"/>
        <v>0.82909795788207696</v>
      </c>
      <c r="N155" s="28">
        <f t="shared" si="50"/>
        <v>701.99585909931989</v>
      </c>
      <c r="O155" s="26">
        <f>VLOOKUP($A155,'[1]Res_Unres FB by County 1516'!$A$10:$P$421,16,FALSE)</f>
        <v>1230921.57</v>
      </c>
    </row>
    <row r="156" spans="1:15" x14ac:dyDescent="0.2">
      <c r="A156" s="1" t="s">
        <v>159</v>
      </c>
      <c r="B156" s="24" t="str">
        <f>VLOOKUP($A156,'[1]Res_Unres FB by County 1516'!$A$10:$P$421,3,FALSE)</f>
        <v>Elma</v>
      </c>
      <c r="C156" s="25">
        <f>VLOOKUP($A156,'[1]Res_Unres FB by County 1516'!$A$10:$P$421,4,FALSE)</f>
        <v>1445.8700000000001</v>
      </c>
      <c r="D156" s="26">
        <f>VLOOKUP($A156,'[1]Res_Unres FB by County 1516'!$A$10:$P$421,5,FALSE)</f>
        <v>7433.21</v>
      </c>
      <c r="E156" s="27">
        <f t="shared" si="45"/>
        <v>1.4015895409144059E-3</v>
      </c>
      <c r="F156" s="25">
        <f t="shared" si="46"/>
        <v>5.1409946952353947</v>
      </c>
      <c r="G156" s="26">
        <f>VLOOKUP($A156,'[1]Res_Unres FB by County 1516'!$A$10:$P$421,8,FALSE)</f>
        <v>62383.37</v>
      </c>
      <c r="H156" s="27">
        <f t="shared" si="47"/>
        <v>1.1762869462721157E-2</v>
      </c>
      <c r="I156" s="25">
        <f t="shared" si="48"/>
        <v>43.145905233527216</v>
      </c>
      <c r="J156" s="26">
        <f>VLOOKUP($A156,'[1]Res_Unres FB by County 1516'!$A$10:$P$421,11,FALSE)</f>
        <v>0</v>
      </c>
      <c r="K156" s="26">
        <f>VLOOKUP($A156,'[1]Res_Unres FB by County 1516'!$A$10:$P$421,12,FALSE)</f>
        <v>0</v>
      </c>
      <c r="L156" s="26">
        <f>VLOOKUP($A156,'[1]Res_Unres FB by County 1516'!$A$10:$P$421,13,FALSE)</f>
        <v>5233597.71</v>
      </c>
      <c r="M156" s="27">
        <f t="shared" si="49"/>
        <v>0.98683554099636439</v>
      </c>
      <c r="N156" s="28">
        <f t="shared" si="50"/>
        <v>3619.6875998533751</v>
      </c>
      <c r="O156" s="26">
        <f>VLOOKUP($A156,'[1]Res_Unres FB by County 1516'!$A$10:$P$421,16,FALSE)</f>
        <v>5303414.29</v>
      </c>
    </row>
    <row r="157" spans="1:15" x14ac:dyDescent="0.2">
      <c r="A157" s="1" t="s">
        <v>160</v>
      </c>
      <c r="B157" s="24" t="str">
        <f>VLOOKUP($A157,'[1]Res_Unres FB by County 1516'!$A$10:$P$421,3,FALSE)</f>
        <v>Nine Mile Falls</v>
      </c>
      <c r="C157" s="25">
        <f>VLOOKUP($A157,'[1]Res_Unres FB by County 1516'!$A$10:$P$421,4,FALSE)</f>
        <v>1439.66</v>
      </c>
      <c r="D157" s="26">
        <f>VLOOKUP($A157,'[1]Res_Unres FB by County 1516'!$A$10:$P$421,5,FALSE)</f>
        <v>91680.71</v>
      </c>
      <c r="E157" s="27">
        <f t="shared" si="45"/>
        <v>5.2808562597885599E-2</v>
      </c>
      <c r="F157" s="25">
        <f t="shared" si="46"/>
        <v>63.682195796229664</v>
      </c>
      <c r="G157" s="26">
        <f>VLOOKUP($A157,'[1]Res_Unres FB by County 1516'!$A$10:$P$421,8,FALSE)</f>
        <v>0</v>
      </c>
      <c r="H157" s="27">
        <f t="shared" si="47"/>
        <v>0</v>
      </c>
      <c r="I157" s="25">
        <f t="shared" si="48"/>
        <v>0</v>
      </c>
      <c r="J157" s="26">
        <f>VLOOKUP($A157,'[1]Res_Unres FB by County 1516'!$A$10:$P$421,11,FALSE)</f>
        <v>0</v>
      </c>
      <c r="K157" s="26">
        <f>VLOOKUP($A157,'[1]Res_Unres FB by County 1516'!$A$10:$P$421,12,FALSE)</f>
        <v>377868.73</v>
      </c>
      <c r="L157" s="26">
        <f>VLOOKUP($A157,'[1]Res_Unres FB by County 1516'!$A$10:$P$421,13,FALSE)</f>
        <v>1266546.1000000001</v>
      </c>
      <c r="M157" s="27">
        <f t="shared" si="49"/>
        <v>0.94719143740211442</v>
      </c>
      <c r="N157" s="28">
        <f t="shared" si="50"/>
        <v>1142.2244349360265</v>
      </c>
      <c r="O157" s="26">
        <f>VLOOKUP($A157,'[1]Res_Unres FB by County 1516'!$A$10:$P$421,16,FALSE)</f>
        <v>1736095.54</v>
      </c>
    </row>
    <row r="158" spans="1:15" x14ac:dyDescent="0.2">
      <c r="A158" s="1" t="s">
        <v>161</v>
      </c>
      <c r="B158" s="24" t="str">
        <f>VLOOKUP($A158,'[1]Res_Unres FB by County 1516'!$A$10:$P$421,3,FALSE)</f>
        <v>South Whidbey</v>
      </c>
      <c r="C158" s="25">
        <f>VLOOKUP($A158,'[1]Res_Unres FB by County 1516'!$A$10:$P$421,4,FALSE)</f>
        <v>1379.96</v>
      </c>
      <c r="D158" s="26">
        <f>VLOOKUP($A158,'[1]Res_Unres FB by County 1516'!$A$10:$P$421,5,FALSE)</f>
        <v>17800</v>
      </c>
      <c r="E158" s="27">
        <f t="shared" si="45"/>
        <v>8.5075957798635121E-3</v>
      </c>
      <c r="F158" s="25">
        <f t="shared" si="46"/>
        <v>12.898924606510333</v>
      </c>
      <c r="G158" s="26">
        <f>VLOOKUP($A158,'[1]Res_Unres FB by County 1516'!$A$10:$P$421,8,FALSE)</f>
        <v>14211.64</v>
      </c>
      <c r="H158" s="27">
        <f t="shared" si="47"/>
        <v>6.7925218252213194E-3</v>
      </c>
      <c r="I158" s="25">
        <f t="shared" si="48"/>
        <v>10.298588364880141</v>
      </c>
      <c r="J158" s="26">
        <f>VLOOKUP($A158,'[1]Res_Unres FB by County 1516'!$A$10:$P$421,11,FALSE)</f>
        <v>0</v>
      </c>
      <c r="K158" s="26">
        <f>VLOOKUP($A158,'[1]Res_Unres FB by County 1516'!$A$10:$P$421,12,FALSE)</f>
        <v>0</v>
      </c>
      <c r="L158" s="26">
        <f>VLOOKUP($A158,'[1]Res_Unres FB by County 1516'!$A$10:$P$421,13,FALSE)</f>
        <v>2060236.33</v>
      </c>
      <c r="M158" s="27">
        <f t="shared" si="49"/>
        <v>0.98469988239491524</v>
      </c>
      <c r="N158" s="28">
        <f t="shared" si="50"/>
        <v>1492.9681512507609</v>
      </c>
      <c r="O158" s="26">
        <f>VLOOKUP($A158,'[1]Res_Unres FB by County 1516'!$A$10:$P$421,16,FALSE)</f>
        <v>2092247.97</v>
      </c>
    </row>
    <row r="159" spans="1:15" x14ac:dyDescent="0.2">
      <c r="A159" s="1" t="s">
        <v>162</v>
      </c>
      <c r="B159" s="24" t="str">
        <f>VLOOKUP($A159,'[1]Res_Unres FB by County 1516'!$A$10:$P$421,3,FALSE)</f>
        <v>Montesano</v>
      </c>
      <c r="C159" s="25">
        <f>VLOOKUP($A159,'[1]Res_Unres FB by County 1516'!$A$10:$P$421,4,FALSE)</f>
        <v>1377.1200000000001</v>
      </c>
      <c r="D159" s="26">
        <f>VLOOKUP($A159,'[1]Res_Unres FB by County 1516'!$A$10:$P$421,5,FALSE)</f>
        <v>0</v>
      </c>
      <c r="E159" s="27">
        <f t="shared" si="45"/>
        <v>0</v>
      </c>
      <c r="F159" s="25">
        <f t="shared" si="46"/>
        <v>0</v>
      </c>
      <c r="G159" s="26">
        <f>VLOOKUP($A159,'[1]Res_Unres FB by County 1516'!$A$10:$P$421,8,FALSE)</f>
        <v>249701.21000000002</v>
      </c>
      <c r="H159" s="27">
        <f t="shared" si="47"/>
        <v>0.12424917871417175</v>
      </c>
      <c r="I159" s="25">
        <f t="shared" si="48"/>
        <v>181.32131549901243</v>
      </c>
      <c r="J159" s="26">
        <f>VLOOKUP($A159,'[1]Res_Unres FB by County 1516'!$A$10:$P$421,11,FALSE)</f>
        <v>0</v>
      </c>
      <c r="K159" s="26">
        <f>VLOOKUP($A159,'[1]Res_Unres FB by County 1516'!$A$10:$P$421,12,FALSE)</f>
        <v>0</v>
      </c>
      <c r="L159" s="26">
        <f>VLOOKUP($A159,'[1]Res_Unres FB by County 1516'!$A$10:$P$421,13,FALSE)</f>
        <v>1759979.76</v>
      </c>
      <c r="M159" s="27">
        <f t="shared" si="49"/>
        <v>0.87575082128582826</v>
      </c>
      <c r="N159" s="28">
        <f t="shared" si="50"/>
        <v>1278.0148135238758</v>
      </c>
      <c r="O159" s="26">
        <f>VLOOKUP($A159,'[1]Res_Unres FB by County 1516'!$A$10:$P$421,16,FALSE)</f>
        <v>2009680.97</v>
      </c>
    </row>
    <row r="160" spans="1:15" x14ac:dyDescent="0.2">
      <c r="A160" s="1" t="s">
        <v>163</v>
      </c>
      <c r="B160" s="24" t="str">
        <f>VLOOKUP($A160,'[1]Res_Unres FB by County 1516'!$A$10:$P$421,3,FALSE)</f>
        <v>Cascade</v>
      </c>
      <c r="C160" s="25">
        <f>VLOOKUP($A160,'[1]Res_Unres FB by County 1516'!$A$10:$P$421,4,FALSE)</f>
        <v>1329.2900000000002</v>
      </c>
      <c r="D160" s="26">
        <f>VLOOKUP($A160,'[1]Res_Unres FB by County 1516'!$A$10:$P$421,5,FALSE)</f>
        <v>141637.57</v>
      </c>
      <c r="E160" s="27">
        <f t="shared" si="45"/>
        <v>0.1029146900837401</v>
      </c>
      <c r="F160" s="25">
        <f t="shared" si="46"/>
        <v>106.55129429996464</v>
      </c>
      <c r="G160" s="26">
        <f>VLOOKUP($A160,'[1]Res_Unres FB by County 1516'!$A$10:$P$421,8,FALSE)</f>
        <v>1234.8699999999999</v>
      </c>
      <c r="H160" s="27">
        <f t="shared" si="47"/>
        <v>8.9726379338270288E-4</v>
      </c>
      <c r="I160" s="25">
        <f t="shared" si="48"/>
        <v>0.92896960031294884</v>
      </c>
      <c r="J160" s="26">
        <f>VLOOKUP($A160,'[1]Res_Unres FB by County 1516'!$A$10:$P$421,11,FALSE)</f>
        <v>0</v>
      </c>
      <c r="K160" s="26">
        <f>VLOOKUP($A160,'[1]Res_Unres FB by County 1516'!$A$10:$P$421,12,FALSE)</f>
        <v>58103.03</v>
      </c>
      <c r="L160" s="26">
        <f>VLOOKUP($A160,'[1]Res_Unres FB by County 1516'!$A$10:$P$421,13,FALSE)</f>
        <v>1175286.46</v>
      </c>
      <c r="M160" s="27">
        <f t="shared" si="49"/>
        <v>0.89618804612287728</v>
      </c>
      <c r="N160" s="28">
        <f t="shared" si="50"/>
        <v>927.85584033581824</v>
      </c>
      <c r="O160" s="26">
        <f>VLOOKUP($A160,'[1]Res_Unres FB by County 1516'!$A$10:$P$421,16,FALSE)</f>
        <v>1376261.93</v>
      </c>
    </row>
    <row r="161" spans="1:16" x14ac:dyDescent="0.2">
      <c r="A161" s="1" t="s">
        <v>164</v>
      </c>
      <c r="B161" s="24" t="str">
        <f>VLOOKUP($A161,'[1]Res_Unres FB by County 1516'!$A$10:$P$421,3,FALSE)</f>
        <v>Zillah</v>
      </c>
      <c r="C161" s="25">
        <f>VLOOKUP($A161,'[1]Res_Unres FB by County 1516'!$A$10:$P$421,4,FALSE)</f>
        <v>1324.36</v>
      </c>
      <c r="D161" s="26">
        <f>VLOOKUP($A161,'[1]Res_Unres FB by County 1516'!$A$10:$P$421,5,FALSE)</f>
        <v>58244.07</v>
      </c>
      <c r="E161" s="27">
        <f t="shared" si="45"/>
        <v>1.9000731822856786E-2</v>
      </c>
      <c r="F161" s="25">
        <f t="shared" si="46"/>
        <v>43.979031381195448</v>
      </c>
      <c r="G161" s="26">
        <f>VLOOKUP($A161,'[1]Res_Unres FB by County 1516'!$A$10:$P$421,8,FALSE)</f>
        <v>0</v>
      </c>
      <c r="H161" s="27">
        <f t="shared" si="47"/>
        <v>0</v>
      </c>
      <c r="I161" s="25">
        <f t="shared" si="48"/>
        <v>0</v>
      </c>
      <c r="J161" s="26">
        <f>VLOOKUP($A161,'[1]Res_Unres FB by County 1516'!$A$10:$P$421,11,FALSE)</f>
        <v>30994.080000000002</v>
      </c>
      <c r="K161" s="26">
        <f>VLOOKUP($A161,'[1]Res_Unres FB by County 1516'!$A$10:$P$421,12,FALSE)</f>
        <v>0</v>
      </c>
      <c r="L161" s="26">
        <f>VLOOKUP($A161,'[1]Res_Unres FB by County 1516'!$A$10:$P$421,13,FALSE)</f>
        <v>2976121.15</v>
      </c>
      <c r="M161" s="27">
        <f t="shared" si="49"/>
        <v>0.98099926817714322</v>
      </c>
      <c r="N161" s="28">
        <f t="shared" si="50"/>
        <v>2270.6176794829203</v>
      </c>
      <c r="O161" s="26">
        <f>VLOOKUP($A161,'[1]Res_Unres FB by County 1516'!$A$10:$P$421,16,FALSE)</f>
        <v>3065359.3</v>
      </c>
    </row>
    <row r="162" spans="1:16" x14ac:dyDescent="0.2">
      <c r="A162" s="1" t="s">
        <v>165</v>
      </c>
      <c r="B162" s="24" t="str">
        <f>VLOOKUP($A162,'[1]Res_Unres FB by County 1516'!$A$10:$P$421,3,FALSE)</f>
        <v>Naches Valley</v>
      </c>
      <c r="C162" s="25">
        <f>VLOOKUP($A162,'[1]Res_Unres FB by County 1516'!$A$10:$P$421,4,FALSE)</f>
        <v>1317.1100000000001</v>
      </c>
      <c r="D162" s="26">
        <f>VLOOKUP($A162,'[1]Res_Unres FB by County 1516'!$A$10:$P$421,5,FALSE)</f>
        <v>133899.46</v>
      </c>
      <c r="E162" s="27">
        <f t="shared" si="45"/>
        <v>8.51036975894328E-2</v>
      </c>
      <c r="F162" s="25">
        <f t="shared" si="46"/>
        <v>101.66156205632026</v>
      </c>
      <c r="G162" s="26">
        <f>VLOOKUP($A162,'[1]Res_Unres FB by County 1516'!$A$10:$P$421,8,FALSE)</f>
        <v>34621.230000000003</v>
      </c>
      <c r="H162" s="27">
        <f t="shared" si="47"/>
        <v>2.2004530026440726E-2</v>
      </c>
      <c r="I162" s="25">
        <f t="shared" si="48"/>
        <v>26.285754416867231</v>
      </c>
      <c r="J162" s="26">
        <f>VLOOKUP($A162,'[1]Res_Unres FB by County 1516'!$A$10:$P$421,11,FALSE)</f>
        <v>68855.210000000006</v>
      </c>
      <c r="K162" s="26">
        <f>VLOOKUP($A162,'[1]Res_Unres FB by County 1516'!$A$10:$P$421,12,FALSE)</f>
        <v>100000</v>
      </c>
      <c r="L162" s="26">
        <f>VLOOKUP($A162,'[1]Res_Unres FB by County 1516'!$A$10:$P$421,13,FALSE)</f>
        <v>1235992.3999999999</v>
      </c>
      <c r="M162" s="27">
        <f t="shared" si="49"/>
        <v>0.89289177238412631</v>
      </c>
      <c r="N162" s="28">
        <f t="shared" si="50"/>
        <v>1066.613730060511</v>
      </c>
      <c r="O162" s="26">
        <f>VLOOKUP($A162,'[1]Res_Unres FB by County 1516'!$A$10:$P$421,16,FALSE)</f>
        <v>1573368.3</v>
      </c>
    </row>
    <row r="163" spans="1:16" x14ac:dyDescent="0.2">
      <c r="A163" s="1" t="s">
        <v>166</v>
      </c>
      <c r="B163" s="24" t="str">
        <f>VLOOKUP($A163,'[1]Res_Unres FB by County 1516'!$A$10:$P$421,3,FALSE)</f>
        <v>White Salmon</v>
      </c>
      <c r="C163" s="25">
        <f>VLOOKUP($A163,'[1]Res_Unres FB by County 1516'!$A$10:$P$421,4,FALSE)</f>
        <v>1253.4599999999998</v>
      </c>
      <c r="D163" s="26">
        <f>VLOOKUP($A163,'[1]Res_Unres FB by County 1516'!$A$10:$P$421,5,FALSE)</f>
        <v>26408.68</v>
      </c>
      <c r="E163" s="27">
        <f t="shared" si="45"/>
        <v>1.8354757821260441E-2</v>
      </c>
      <c r="F163" s="25">
        <f t="shared" si="46"/>
        <v>21.068626043112669</v>
      </c>
      <c r="G163" s="26">
        <f>VLOOKUP($A163,'[1]Res_Unres FB by County 1516'!$A$10:$P$421,8,FALSE)</f>
        <v>31259.84</v>
      </c>
      <c r="H163" s="27">
        <f t="shared" si="47"/>
        <v>2.1726447241261205E-2</v>
      </c>
      <c r="I163" s="25">
        <f t="shared" si="48"/>
        <v>24.938841287316713</v>
      </c>
      <c r="J163" s="26">
        <f>VLOOKUP($A163,'[1]Res_Unres FB by County 1516'!$A$10:$P$421,11,FALSE)</f>
        <v>0</v>
      </c>
      <c r="K163" s="26">
        <f>VLOOKUP($A163,'[1]Res_Unres FB by County 1516'!$A$10:$P$421,12,FALSE)</f>
        <v>0</v>
      </c>
      <c r="L163" s="26">
        <f>VLOOKUP($A163,'[1]Res_Unres FB by County 1516'!$A$10:$P$421,13,FALSE)</f>
        <v>1381123.55</v>
      </c>
      <c r="M163" s="27">
        <f t="shared" si="49"/>
        <v>0.95991879493747834</v>
      </c>
      <c r="N163" s="28">
        <f t="shared" si="50"/>
        <v>1101.8489221833966</v>
      </c>
      <c r="O163" s="26">
        <f>VLOOKUP($A163,'[1]Res_Unres FB by County 1516'!$A$10:$P$421,16,FALSE)</f>
        <v>1438792.07</v>
      </c>
    </row>
    <row r="164" spans="1:16" x14ac:dyDescent="0.2">
      <c r="A164" s="1" t="s">
        <v>167</v>
      </c>
      <c r="B164" s="24" t="str">
        <f>VLOOKUP($A164,'[1]Res_Unres FB by County 1516'!$A$10:$P$421,3,FALSE)</f>
        <v>Castle Rock</v>
      </c>
      <c r="C164" s="25">
        <f>VLOOKUP($A164,'[1]Res_Unres FB by County 1516'!$A$10:$P$421,4,FALSE)</f>
        <v>1234.45</v>
      </c>
      <c r="D164" s="26">
        <f>VLOOKUP($A164,'[1]Res_Unres FB by County 1516'!$A$10:$P$421,5,FALSE)</f>
        <v>6742.36</v>
      </c>
      <c r="E164" s="27">
        <f t="shared" si="45"/>
        <v>2.0253607405342437E-3</v>
      </c>
      <c r="F164" s="25">
        <f t="shared" si="46"/>
        <v>5.4618332050710841</v>
      </c>
      <c r="G164" s="26">
        <f>VLOOKUP($A164,'[1]Res_Unres FB by County 1516'!$A$10:$P$421,8,FALSE)</f>
        <v>22979.07</v>
      </c>
      <c r="H164" s="27">
        <f t="shared" si="47"/>
        <v>6.9027619753303324E-3</v>
      </c>
      <c r="I164" s="25">
        <f t="shared" si="48"/>
        <v>18.6148244157317</v>
      </c>
      <c r="J164" s="26">
        <f>VLOOKUP($A164,'[1]Res_Unres FB by County 1516'!$A$10:$P$421,11,FALSE)</f>
        <v>0</v>
      </c>
      <c r="K164" s="26">
        <f>VLOOKUP($A164,'[1]Res_Unres FB by County 1516'!$A$10:$P$421,12,FALSE)</f>
        <v>234494.09</v>
      </c>
      <c r="L164" s="26">
        <f>VLOOKUP($A164,'[1]Res_Unres FB by County 1516'!$A$10:$P$421,13,FALSE)</f>
        <v>3064751.94</v>
      </c>
      <c r="M164" s="27">
        <f t="shared" si="49"/>
        <v>0.99107187728413537</v>
      </c>
      <c r="N164" s="28">
        <f t="shared" si="50"/>
        <v>2672.6445218518365</v>
      </c>
      <c r="O164" s="26">
        <f>VLOOKUP($A164,'[1]Res_Unres FB by County 1516'!$A$10:$P$421,16,FALSE)</f>
        <v>3328967.46</v>
      </c>
    </row>
    <row r="165" spans="1:16" x14ac:dyDescent="0.2">
      <c r="A165" s="1" t="s">
        <v>168</v>
      </c>
      <c r="B165" s="24" t="str">
        <f>VLOOKUP($A165,'[1]Res_Unres FB by County 1516'!$A$10:$P$421,3,FALSE)</f>
        <v>College Place</v>
      </c>
      <c r="C165" s="25">
        <f>VLOOKUP($A165,'[1]Res_Unres FB by County 1516'!$A$10:$P$421,4,FALSE)</f>
        <v>1219.03</v>
      </c>
      <c r="D165" s="26">
        <f>VLOOKUP($A165,'[1]Res_Unres FB by County 1516'!$A$10:$P$421,5,FALSE)</f>
        <v>0</v>
      </c>
      <c r="E165" s="27">
        <f t="shared" si="45"/>
        <v>0</v>
      </c>
      <c r="F165" s="25">
        <f t="shared" si="46"/>
        <v>0</v>
      </c>
      <c r="G165" s="26">
        <f>VLOOKUP($A165,'[1]Res_Unres FB by County 1516'!$A$10:$P$421,8,FALSE)</f>
        <v>16246.03</v>
      </c>
      <c r="H165" s="27">
        <f t="shared" si="47"/>
        <v>5.4312200568441696E-3</v>
      </c>
      <c r="I165" s="25">
        <f t="shared" si="48"/>
        <v>13.327014101375685</v>
      </c>
      <c r="J165" s="26">
        <f>VLOOKUP($A165,'[1]Res_Unres FB by County 1516'!$A$10:$P$421,11,FALSE)</f>
        <v>100000</v>
      </c>
      <c r="K165" s="26">
        <f>VLOOKUP($A165,'[1]Res_Unres FB by County 1516'!$A$10:$P$421,12,FALSE)</f>
        <v>0</v>
      </c>
      <c r="L165" s="26">
        <f>VLOOKUP($A165,'[1]Res_Unres FB by County 1516'!$A$10:$P$421,13,FALSE)</f>
        <v>2874984.27</v>
      </c>
      <c r="M165" s="27">
        <f t="shared" si="49"/>
        <v>0.99456877994315585</v>
      </c>
      <c r="N165" s="28">
        <f t="shared" si="50"/>
        <v>2440.452056142999</v>
      </c>
      <c r="O165" s="26">
        <f>VLOOKUP($A165,'[1]Res_Unres FB by County 1516'!$A$10:$P$421,16,FALSE)</f>
        <v>2991230.3</v>
      </c>
    </row>
    <row r="166" spans="1:16" x14ac:dyDescent="0.2">
      <c r="A166" s="1" t="s">
        <v>169</v>
      </c>
      <c r="B166" s="24" t="str">
        <f>VLOOKUP($A166,'[1]Res_Unres FB by County 1516'!$A$10:$P$421,3,FALSE)</f>
        <v>Tenino</v>
      </c>
      <c r="C166" s="25">
        <f>VLOOKUP($A166,'[1]Res_Unres FB by County 1516'!$A$10:$P$421,4,FALSE)</f>
        <v>1197.94</v>
      </c>
      <c r="D166" s="26">
        <f>VLOOKUP($A166,'[1]Res_Unres FB by County 1516'!$A$10:$P$421,5,FALSE)</f>
        <v>0</v>
      </c>
      <c r="E166" s="27">
        <f t="shared" si="45"/>
        <v>0</v>
      </c>
      <c r="F166" s="25">
        <f t="shared" si="46"/>
        <v>0</v>
      </c>
      <c r="G166" s="26">
        <f>VLOOKUP($A166,'[1]Res_Unres FB by County 1516'!$A$10:$P$421,8,FALSE)</f>
        <v>24118.18</v>
      </c>
      <c r="H166" s="27">
        <f t="shared" si="47"/>
        <v>2.3851726165555774E-2</v>
      </c>
      <c r="I166" s="25">
        <f t="shared" si="48"/>
        <v>20.133045060687515</v>
      </c>
      <c r="J166" s="26">
        <f>VLOOKUP($A166,'[1]Res_Unres FB by County 1516'!$A$10:$P$421,11,FALSE)</f>
        <v>0</v>
      </c>
      <c r="K166" s="26">
        <f>VLOOKUP($A166,'[1]Res_Unres FB by County 1516'!$A$10:$P$421,12,FALSE)</f>
        <v>4400</v>
      </c>
      <c r="L166" s="26">
        <f>VLOOKUP($A166,'[1]Res_Unres FB by County 1516'!$A$10:$P$421,13,FALSE)</f>
        <v>982653.07999999984</v>
      </c>
      <c r="M166" s="27">
        <f t="shared" si="49"/>
        <v>0.97614827383444402</v>
      </c>
      <c r="N166" s="28">
        <f t="shared" si="50"/>
        <v>823.95869576105633</v>
      </c>
      <c r="O166" s="26">
        <f>VLOOKUP($A166,'[1]Res_Unres FB by County 1516'!$A$10:$P$421,16,FALSE)</f>
        <v>1011171.26</v>
      </c>
    </row>
    <row r="167" spans="1:16" x14ac:dyDescent="0.2">
      <c r="A167" s="1" t="s">
        <v>170</v>
      </c>
      <c r="B167" s="24" t="str">
        <f>VLOOKUP($A167,'[1]Res_Unres FB by County 1516'!$A$10:$P$421,3,FALSE)</f>
        <v>Highland</v>
      </c>
      <c r="C167" s="25">
        <f>VLOOKUP($A167,'[1]Res_Unres FB by County 1516'!$A$10:$P$421,4,FALSE)</f>
        <v>1171.7600000000002</v>
      </c>
      <c r="D167" s="26">
        <f>VLOOKUP($A167,'[1]Res_Unres FB by County 1516'!$A$10:$P$421,5,FALSE)</f>
        <v>2050.29</v>
      </c>
      <c r="E167" s="27">
        <f t="shared" si="45"/>
        <v>1.0598479950455341E-3</v>
      </c>
      <c r="F167" s="25">
        <f t="shared" si="46"/>
        <v>1.7497525090462207</v>
      </c>
      <c r="G167" s="26">
        <f>VLOOKUP($A167,'[1]Res_Unres FB by County 1516'!$A$10:$P$421,8,FALSE)</f>
        <v>53285.88</v>
      </c>
      <c r="H167" s="27">
        <f t="shared" si="47"/>
        <v>2.7544851256279316E-2</v>
      </c>
      <c r="I167" s="25">
        <f t="shared" si="48"/>
        <v>45.475080221205694</v>
      </c>
      <c r="J167" s="26">
        <f>VLOOKUP($A167,'[1]Res_Unres FB by County 1516'!$A$10:$P$421,11,FALSE)</f>
        <v>75657.440000000002</v>
      </c>
      <c r="K167" s="26">
        <f>VLOOKUP($A167,'[1]Res_Unres FB by County 1516'!$A$10:$P$421,12,FALSE)</f>
        <v>170000</v>
      </c>
      <c r="L167" s="26">
        <f>VLOOKUP($A167,'[1]Res_Unres FB by County 1516'!$A$10:$P$421,13,FALSE)</f>
        <v>1633519.65</v>
      </c>
      <c r="M167" s="27">
        <f t="shared" si="49"/>
        <v>0.97139530074867508</v>
      </c>
      <c r="N167" s="28">
        <f t="shared" si="50"/>
        <v>1603.7218287021228</v>
      </c>
      <c r="O167" s="26">
        <f>VLOOKUP($A167,'[1]Res_Unres FB by County 1516'!$A$10:$P$421,16,FALSE)</f>
        <v>1934513.26</v>
      </c>
    </row>
    <row r="168" spans="1:16" x14ac:dyDescent="0.2">
      <c r="A168" s="1" t="s">
        <v>171</v>
      </c>
      <c r="B168" s="24" t="str">
        <f>VLOOKUP($A168,'[1]Res_Unres FB by County 1516'!$A$10:$P$421,3,FALSE)</f>
        <v>Port Townsend</v>
      </c>
      <c r="C168" s="25">
        <f>VLOOKUP($A168,'[1]Res_Unres FB by County 1516'!$A$10:$P$421,4,FALSE)</f>
        <v>1167.4499999999998</v>
      </c>
      <c r="D168" s="26">
        <f>VLOOKUP($A168,'[1]Res_Unres FB by County 1516'!$A$10:$P$421,5,FALSE)</f>
        <v>1360</v>
      </c>
      <c r="E168" s="27">
        <f t="shared" si="45"/>
        <v>1.8122913383054613E-3</v>
      </c>
      <c r="F168" s="25">
        <f t="shared" si="46"/>
        <v>1.1649321170071525</v>
      </c>
      <c r="G168" s="26">
        <f>VLOOKUP($A168,'[1]Res_Unres FB by County 1516'!$A$10:$P$421,8,FALSE)</f>
        <v>29345.42</v>
      </c>
      <c r="H168" s="27">
        <f t="shared" si="47"/>
        <v>3.9104743003629303E-2</v>
      </c>
      <c r="I168" s="25">
        <f t="shared" si="48"/>
        <v>25.136339886076495</v>
      </c>
      <c r="J168" s="26">
        <f>VLOOKUP($A168,'[1]Res_Unres FB by County 1516'!$A$10:$P$421,11,FALSE)</f>
        <v>0</v>
      </c>
      <c r="K168" s="26">
        <f>VLOOKUP($A168,'[1]Res_Unres FB by County 1516'!$A$10:$P$421,12,FALSE)</f>
        <v>62960</v>
      </c>
      <c r="L168" s="26">
        <f>VLOOKUP($A168,'[1]Res_Unres FB by County 1516'!$A$10:$P$421,13,FALSE)</f>
        <v>656765.79999999993</v>
      </c>
      <c r="M168" s="27">
        <f t="shared" si="49"/>
        <v>0.95908296565806517</v>
      </c>
      <c r="N168" s="28">
        <f t="shared" si="50"/>
        <v>616.49389695490174</v>
      </c>
      <c r="O168" s="26">
        <f>VLOOKUP($A168,'[1]Res_Unres FB by County 1516'!$A$10:$P$421,16,FALSE)</f>
        <v>750431.22</v>
      </c>
    </row>
    <row r="169" spans="1:16" x14ac:dyDescent="0.2">
      <c r="A169" s="1" t="s">
        <v>172</v>
      </c>
      <c r="B169" s="24" t="str">
        <f>VLOOKUP($A169,'[1]Res_Unres FB by County 1516'!$A$10:$P$421,3,FALSE)</f>
        <v>Okanogan</v>
      </c>
      <c r="C169" s="25">
        <f>VLOOKUP($A169,'[1]Res_Unres FB by County 1516'!$A$10:$P$421,4,FALSE)</f>
        <v>1162.3500000000004</v>
      </c>
      <c r="D169" s="26">
        <f>VLOOKUP($A169,'[1]Res_Unres FB by County 1516'!$A$10:$P$421,5,FALSE)</f>
        <v>109838.32</v>
      </c>
      <c r="E169" s="27">
        <f t="shared" si="45"/>
        <v>3.6785785958523477E-2</v>
      </c>
      <c r="F169" s="25">
        <f t="shared" si="46"/>
        <v>94.49676947563124</v>
      </c>
      <c r="G169" s="26">
        <f>VLOOKUP($A169,'[1]Res_Unres FB by County 1516'!$A$10:$P$421,8,FALSE)</f>
        <v>119363.69</v>
      </c>
      <c r="H169" s="27">
        <f t="shared" si="47"/>
        <v>3.9975913247394433E-2</v>
      </c>
      <c r="I169" s="25">
        <f t="shared" si="48"/>
        <v>102.69169355185612</v>
      </c>
      <c r="J169" s="26">
        <f>VLOOKUP($A169,'[1]Res_Unres FB by County 1516'!$A$10:$P$421,11,FALSE)</f>
        <v>0</v>
      </c>
      <c r="K169" s="26">
        <f>VLOOKUP($A169,'[1]Res_Unres FB by County 1516'!$A$10:$P$421,12,FALSE)</f>
        <v>677940.37</v>
      </c>
      <c r="L169" s="26">
        <f>VLOOKUP($A169,'[1]Res_Unres FB by County 1516'!$A$10:$P$421,13,FALSE)</f>
        <v>2078747.88</v>
      </c>
      <c r="M169" s="27">
        <f t="shared" si="49"/>
        <v>0.9232383007940822</v>
      </c>
      <c r="N169" s="28">
        <f t="shared" si="50"/>
        <v>2371.6507506344897</v>
      </c>
      <c r="O169" s="26">
        <f>VLOOKUP($A169,'[1]Res_Unres FB by County 1516'!$A$10:$P$421,16,FALSE)</f>
        <v>2985890.26</v>
      </c>
    </row>
    <row r="170" spans="1:16" x14ac:dyDescent="0.2">
      <c r="A170" s="1" t="s">
        <v>173</v>
      </c>
      <c r="B170" s="24" t="str">
        <f>VLOOKUP($A170,'[1]Res_Unres FB by County 1516'!$A$10:$P$421,3,FALSE)</f>
        <v>Tonasket</v>
      </c>
      <c r="C170" s="25">
        <f>VLOOKUP($A170,'[1]Res_Unres FB by County 1516'!$A$10:$P$421,4,FALSE)</f>
        <v>1144.1099999999997</v>
      </c>
      <c r="D170" s="26">
        <f>VLOOKUP($A170,'[1]Res_Unres FB by County 1516'!$A$10:$P$421,5,FALSE)</f>
        <v>27574.94</v>
      </c>
      <c r="E170" s="27">
        <f t="shared" si="45"/>
        <v>1.906138336643869E-2</v>
      </c>
      <c r="F170" s="25">
        <f t="shared" si="46"/>
        <v>24.101651065019979</v>
      </c>
      <c r="G170" s="26">
        <f>VLOOKUP($A170,'[1]Res_Unres FB by County 1516'!$A$10:$P$421,8,FALSE)</f>
        <v>18521.96</v>
      </c>
      <c r="H170" s="27">
        <f t="shared" si="47"/>
        <v>1.2803443280668706E-2</v>
      </c>
      <c r="I170" s="25">
        <f t="shared" si="48"/>
        <v>16.188967844001017</v>
      </c>
      <c r="J170" s="26">
        <f>VLOOKUP($A170,'[1]Res_Unres FB by County 1516'!$A$10:$P$421,11,FALSE)</f>
        <v>0</v>
      </c>
      <c r="K170" s="26">
        <f>VLOOKUP($A170,'[1]Res_Unres FB by County 1516'!$A$10:$P$421,12,FALSE)</f>
        <v>0</v>
      </c>
      <c r="L170" s="26">
        <f>VLOOKUP($A170,'[1]Res_Unres FB by County 1516'!$A$10:$P$421,13,FALSE)</f>
        <v>1400542.0699999998</v>
      </c>
      <c r="M170" s="27">
        <f t="shared" si="49"/>
        <v>0.96813517335289245</v>
      </c>
      <c r="N170" s="28">
        <f t="shared" si="50"/>
        <v>1224.1323561545657</v>
      </c>
      <c r="O170" s="26">
        <f>VLOOKUP($A170,'[1]Res_Unres FB by County 1516'!$A$10:$P$421,16,FALSE)</f>
        <v>1446638.97</v>
      </c>
    </row>
    <row r="171" spans="1:16" x14ac:dyDescent="0.2">
      <c r="A171" s="1" t="s">
        <v>174</v>
      </c>
      <c r="B171" s="24" t="str">
        <f>VLOOKUP($A171,'[1]Res_Unres FB by County 1516'!$A$10:$P$421,3,FALSE)</f>
        <v>Newport</v>
      </c>
      <c r="C171" s="25">
        <f>VLOOKUP($A171,'[1]Res_Unres FB by County 1516'!$A$10:$P$421,4,FALSE)</f>
        <v>1109.77</v>
      </c>
      <c r="D171" s="26">
        <f>VLOOKUP($A171,'[1]Res_Unres FB by County 1516'!$A$10:$P$421,5,FALSE)</f>
        <v>22294.83</v>
      </c>
      <c r="E171" s="27">
        <f t="shared" si="45"/>
        <v>2.0374318983537899E-2</v>
      </c>
      <c r="F171" s="25">
        <f t="shared" si="46"/>
        <v>20.089595141335593</v>
      </c>
      <c r="G171" s="26">
        <f>VLOOKUP($A171,'[1]Res_Unres FB by County 1516'!$A$10:$P$421,8,FALSE)</f>
        <v>24068.76</v>
      </c>
      <c r="H171" s="27">
        <f t="shared" si="47"/>
        <v>2.1995439919399142E-2</v>
      </c>
      <c r="I171" s="25">
        <f t="shared" si="48"/>
        <v>21.688061490218693</v>
      </c>
      <c r="J171" s="26">
        <f>VLOOKUP($A171,'[1]Res_Unres FB by County 1516'!$A$10:$P$421,11,FALSE)</f>
        <v>5748.61</v>
      </c>
      <c r="K171" s="26">
        <f>VLOOKUP($A171,'[1]Res_Unres FB by County 1516'!$A$10:$P$421,12,FALSE)</f>
        <v>63813.29</v>
      </c>
      <c r="L171" s="26">
        <f>VLOOKUP($A171,'[1]Res_Unres FB by County 1516'!$A$10:$P$421,13,FALSE)</f>
        <v>978335.87</v>
      </c>
      <c r="M171" s="27">
        <f t="shared" si="49"/>
        <v>0.95763024109706285</v>
      </c>
      <c r="N171" s="28">
        <f t="shared" si="50"/>
        <v>944.24769997386852</v>
      </c>
      <c r="O171" s="26">
        <f>VLOOKUP($A171,'[1]Res_Unres FB by County 1516'!$A$10:$P$421,16,FALSE)</f>
        <v>1094261.3600000001</v>
      </c>
    </row>
    <row r="172" spans="1:16" x14ac:dyDescent="0.2">
      <c r="A172" s="1" t="s">
        <v>175</v>
      </c>
      <c r="B172" s="24" t="str">
        <f>VLOOKUP($A172,'[1]Res_Unres FB by County 1516'!$A$10:$P$421,3,FALSE)</f>
        <v>Chimacum</v>
      </c>
      <c r="C172" s="25">
        <f>VLOOKUP($A172,'[1]Res_Unres FB by County 1516'!$A$10:$P$421,4,FALSE)</f>
        <v>1065.6099999999999</v>
      </c>
      <c r="D172" s="26">
        <f>VLOOKUP($A172,'[1]Res_Unres FB by County 1516'!$A$10:$P$421,5,FALSE)</f>
        <v>5000</v>
      </c>
      <c r="E172" s="27">
        <f t="shared" si="45"/>
        <v>3.5437616647344895E-3</v>
      </c>
      <c r="F172" s="25">
        <f t="shared" si="46"/>
        <v>4.6921481592702774</v>
      </c>
      <c r="G172" s="26">
        <f>VLOOKUP($A172,'[1]Res_Unres FB by County 1516'!$A$10:$P$421,8,FALSE)</f>
        <v>31513.82</v>
      </c>
      <c r="H172" s="27">
        <f t="shared" si="47"/>
        <v>2.2335493445068608E-2</v>
      </c>
      <c r="I172" s="25">
        <f t="shared" si="48"/>
        <v>29.573502500914973</v>
      </c>
      <c r="J172" s="26">
        <f>VLOOKUP($A172,'[1]Res_Unres FB by County 1516'!$A$10:$P$421,11,FALSE)</f>
        <v>709000</v>
      </c>
      <c r="K172" s="26">
        <f>VLOOKUP($A172,'[1]Res_Unres FB by County 1516'!$A$10:$P$421,12,FALSE)</f>
        <v>80355</v>
      </c>
      <c r="L172" s="26">
        <f>VLOOKUP($A172,'[1]Res_Unres FB by County 1516'!$A$10:$P$421,13,FALSE)</f>
        <v>585061.28</v>
      </c>
      <c r="M172" s="27">
        <f t="shared" si="49"/>
        <v>0.97412074489019684</v>
      </c>
      <c r="N172" s="28">
        <f t="shared" si="50"/>
        <v>1289.7929636546205</v>
      </c>
      <c r="O172" s="26">
        <f>VLOOKUP($A172,'[1]Res_Unres FB by County 1516'!$A$10:$P$421,16,FALSE)</f>
        <v>1410930.1</v>
      </c>
    </row>
    <row r="173" spans="1:16" x14ac:dyDescent="0.2">
      <c r="A173" s="1">
        <f>COUNTA(A139:A172)</f>
        <v>34</v>
      </c>
      <c r="B173" s="18" t="s">
        <v>176</v>
      </c>
      <c r="C173" s="29">
        <f>SUM(C139:C172)</f>
        <v>49532.829999999987</v>
      </c>
      <c r="D173" s="30">
        <f>SUM(D139:D172)</f>
        <v>1711692.7300000002</v>
      </c>
      <c r="E173" s="21">
        <f t="shared" si="45"/>
        <v>2.485645049529181E-2</v>
      </c>
      <c r="F173" s="29">
        <f>SUM(F139:F172)</f>
        <v>1129.8253224957678</v>
      </c>
      <c r="G173" s="30">
        <f>SUM(G139:G172)</f>
        <v>2272840.2999999993</v>
      </c>
      <c r="H173" s="21">
        <f t="shared" si="47"/>
        <v>3.3005189196926812E-2</v>
      </c>
      <c r="I173" s="19">
        <f t="shared" si="48"/>
        <v>45.885532887985605</v>
      </c>
      <c r="J173" s="30">
        <f t="shared" ref="J173:L173" si="51">SUM(J139:J172)</f>
        <v>1708858.4299999997</v>
      </c>
      <c r="K173" s="30">
        <f t="shared" si="51"/>
        <v>6425454.8600000003</v>
      </c>
      <c r="L173" s="30">
        <f t="shared" si="51"/>
        <v>56744273.54999999</v>
      </c>
      <c r="M173" s="21">
        <f t="shared" si="49"/>
        <v>0.94213836030778153</v>
      </c>
      <c r="N173" s="29">
        <f t="shared" ref="N173" si="52">SUM($J173:$L173)/$C173</f>
        <v>1309.8098138143935</v>
      </c>
      <c r="O173" s="30">
        <f>SUM(O139:O172)</f>
        <v>68863119.869999975</v>
      </c>
      <c r="P173" s="23">
        <f>SUM(D173,G173,J173:L173)-O173</f>
        <v>0</v>
      </c>
    </row>
    <row r="174" spans="1:16" ht="4.5" customHeight="1" x14ac:dyDescent="0.2"/>
    <row r="175" spans="1:16" x14ac:dyDescent="0.2">
      <c r="B175" s="18" t="s">
        <v>177</v>
      </c>
    </row>
    <row r="176" spans="1:16" ht="4.5" customHeight="1" x14ac:dyDescent="0.2"/>
    <row r="177" spans="1:15" x14ac:dyDescent="0.2">
      <c r="A177" s="1" t="s">
        <v>178</v>
      </c>
      <c r="B177" s="24" t="str">
        <f>VLOOKUP($A177,'[1]Res_Unres FB by County 1516'!$A$10:$P$421,3,FALSE)</f>
        <v>Ocean Beach</v>
      </c>
      <c r="C177" s="25">
        <f>VLOOKUP($A177,'[1]Res_Unres FB by County 1516'!$A$10:$P$421,4,FALSE)</f>
        <v>996.19999999999993</v>
      </c>
      <c r="D177" s="26">
        <f>VLOOKUP($A177,'[1]Res_Unres FB by County 1516'!$A$10:$P$421,5,FALSE)</f>
        <v>54980.01</v>
      </c>
      <c r="E177" s="27">
        <f t="shared" ref="E177:E225" si="53">D177/$O177</f>
        <v>3.5507652911761348E-2</v>
      </c>
      <c r="F177" s="25">
        <f t="shared" ref="F177:F225" si="54">D177/$C177</f>
        <v>55.189730977715321</v>
      </c>
      <c r="G177" s="26">
        <f>VLOOKUP($A177,'[1]Res_Unres FB by County 1516'!$A$10:$P$421,8,FALSE)</f>
        <v>215350</v>
      </c>
      <c r="H177" s="27">
        <f t="shared" ref="H177:H225" si="55">G177/$O177</f>
        <v>0.13907914994100229</v>
      </c>
      <c r="I177" s="25">
        <f t="shared" ref="I177:I225" si="56">G177/$C177</f>
        <v>216.17145151575991</v>
      </c>
      <c r="J177" s="26">
        <f>VLOOKUP($A177,'[1]Res_Unres FB by County 1516'!$A$10:$P$421,11,FALSE)</f>
        <v>0</v>
      </c>
      <c r="K177" s="26">
        <f>VLOOKUP($A177,'[1]Res_Unres FB by County 1516'!$A$10:$P$421,12,FALSE)</f>
        <v>220471.16</v>
      </c>
      <c r="L177" s="26">
        <f>VLOOKUP($A177,'[1]Res_Unres FB by County 1516'!$A$10:$P$421,13,FALSE)</f>
        <v>1057597.71</v>
      </c>
      <c r="M177" s="27">
        <f t="shared" ref="M177:M225" si="57">SUM($J177:$L177)/$O177</f>
        <v>0.82541319714723638</v>
      </c>
      <c r="N177" s="28">
        <f t="shared" ref="N177:N224" si="58">SUM($J177:$L177)/$C177</f>
        <v>1282.944057418189</v>
      </c>
      <c r="O177" s="26">
        <f>VLOOKUP($A177,'[1]Res_Unres FB by County 1516'!$A$10:$P$421,16,FALSE)</f>
        <v>1548398.88</v>
      </c>
    </row>
    <row r="178" spans="1:15" x14ac:dyDescent="0.2">
      <c r="A178" s="1" t="s">
        <v>179</v>
      </c>
      <c r="B178" s="24" t="str">
        <f>VLOOKUP($A178,'[1]Res_Unres FB by County 1516'!$A$10:$P$421,3,FALSE)</f>
        <v>Warden</v>
      </c>
      <c r="C178" s="25">
        <f>VLOOKUP($A178,'[1]Res_Unres FB by County 1516'!$A$10:$P$421,4,FALSE)</f>
        <v>982.63999999999987</v>
      </c>
      <c r="D178" s="26">
        <f>VLOOKUP($A178,'[1]Res_Unres FB by County 1516'!$A$10:$P$421,5,FALSE)</f>
        <v>0</v>
      </c>
      <c r="E178" s="27">
        <f t="shared" si="53"/>
        <v>0</v>
      </c>
      <c r="F178" s="25">
        <f t="shared" si="54"/>
        <v>0</v>
      </c>
      <c r="G178" s="26">
        <f>VLOOKUP($A178,'[1]Res_Unres FB by County 1516'!$A$10:$P$421,8,FALSE)</f>
        <v>77491.08</v>
      </c>
      <c r="H178" s="27">
        <f t="shared" si="55"/>
        <v>3.1895936448473154E-2</v>
      </c>
      <c r="I178" s="25">
        <f t="shared" si="56"/>
        <v>78.860091182935776</v>
      </c>
      <c r="J178" s="26">
        <f>VLOOKUP($A178,'[1]Res_Unres FB by County 1516'!$A$10:$P$421,11,FALSE)</f>
        <v>0</v>
      </c>
      <c r="K178" s="26">
        <f>VLOOKUP($A178,'[1]Res_Unres FB by County 1516'!$A$10:$P$421,12,FALSE)</f>
        <v>447076.24</v>
      </c>
      <c r="L178" s="26">
        <f>VLOOKUP($A178,'[1]Res_Unres FB by County 1516'!$A$10:$P$421,13,FALSE)</f>
        <v>1904929.62</v>
      </c>
      <c r="M178" s="27">
        <f t="shared" si="57"/>
        <v>0.96810406355152701</v>
      </c>
      <c r="N178" s="28">
        <f t="shared" si="58"/>
        <v>2393.5580273548812</v>
      </c>
      <c r="O178" s="26">
        <f>VLOOKUP($A178,'[1]Res_Unres FB by County 1516'!$A$10:$P$421,16,FALSE)</f>
        <v>2429496.94</v>
      </c>
    </row>
    <row r="179" spans="1:15" x14ac:dyDescent="0.2">
      <c r="A179" s="1" t="s">
        <v>180</v>
      </c>
      <c r="B179" s="24" t="str">
        <f>VLOOKUP($A179,'[1]Res_Unres FB by County 1516'!$A$10:$P$421,3,FALSE)</f>
        <v>Brewster</v>
      </c>
      <c r="C179" s="25">
        <f>VLOOKUP($A179,'[1]Res_Unres FB by County 1516'!$A$10:$P$421,4,FALSE)</f>
        <v>981.38000000000011</v>
      </c>
      <c r="D179" s="26">
        <f>VLOOKUP($A179,'[1]Res_Unres FB by County 1516'!$A$10:$P$421,5,FALSE)</f>
        <v>55762.55</v>
      </c>
      <c r="E179" s="27">
        <f t="shared" si="53"/>
        <v>2.3118883967178937E-2</v>
      </c>
      <c r="F179" s="25">
        <f t="shared" si="54"/>
        <v>56.820548615215309</v>
      </c>
      <c r="G179" s="26">
        <f>VLOOKUP($A179,'[1]Res_Unres FB by County 1516'!$A$10:$P$421,8,FALSE)</f>
        <v>78811.350000000006</v>
      </c>
      <c r="H179" s="27">
        <f t="shared" si="55"/>
        <v>3.2674805150530735E-2</v>
      </c>
      <c r="I179" s="25">
        <f t="shared" si="56"/>
        <v>80.306660009374554</v>
      </c>
      <c r="J179" s="26">
        <f>VLOOKUP($A179,'[1]Res_Unres FB by County 1516'!$A$10:$P$421,11,FALSE)</f>
        <v>0</v>
      </c>
      <c r="K179" s="26">
        <f>VLOOKUP($A179,'[1]Res_Unres FB by County 1516'!$A$10:$P$421,12,FALSE)</f>
        <v>126637.1</v>
      </c>
      <c r="L179" s="26">
        <f>VLOOKUP($A179,'[1]Res_Unres FB by County 1516'!$A$10:$P$421,13,FALSE)</f>
        <v>2150780.4299999997</v>
      </c>
      <c r="M179" s="27">
        <f t="shared" si="57"/>
        <v>0.94420631088229012</v>
      </c>
      <c r="N179" s="28">
        <f t="shared" si="58"/>
        <v>2320.6276162139025</v>
      </c>
      <c r="O179" s="26">
        <f>VLOOKUP($A179,'[1]Res_Unres FB by County 1516'!$A$10:$P$421,16,FALSE)</f>
        <v>2411991.4300000002</v>
      </c>
    </row>
    <row r="180" spans="1:15" x14ac:dyDescent="0.2">
      <c r="A180" s="1" t="s">
        <v>181</v>
      </c>
      <c r="B180" s="24" t="str">
        <f>VLOOKUP($A180,'[1]Res_Unres FB by County 1516'!$A$10:$P$421,3,FALSE)</f>
        <v>Coupeville</v>
      </c>
      <c r="C180" s="25">
        <f>VLOOKUP($A180,'[1]Res_Unres FB by County 1516'!$A$10:$P$421,4,FALSE)</f>
        <v>974.79</v>
      </c>
      <c r="D180" s="26">
        <f>VLOOKUP($A180,'[1]Res_Unres FB by County 1516'!$A$10:$P$421,5,FALSE)</f>
        <v>26038.83</v>
      </c>
      <c r="E180" s="27">
        <f t="shared" si="53"/>
        <v>1.7830079961025147E-2</v>
      </c>
      <c r="F180" s="25">
        <f t="shared" si="54"/>
        <v>26.712245714461581</v>
      </c>
      <c r="G180" s="26">
        <f>VLOOKUP($A180,'[1]Res_Unres FB by County 1516'!$A$10:$P$421,8,FALSE)</f>
        <v>7712.74</v>
      </c>
      <c r="H180" s="27">
        <f t="shared" si="55"/>
        <v>5.2812960842939976E-3</v>
      </c>
      <c r="I180" s="25">
        <f t="shared" si="56"/>
        <v>7.9122067317063163</v>
      </c>
      <c r="J180" s="26">
        <f>VLOOKUP($A180,'[1]Res_Unres FB by County 1516'!$A$10:$P$421,11,FALSE)</f>
        <v>0</v>
      </c>
      <c r="K180" s="26">
        <f>VLOOKUP($A180,'[1]Res_Unres FB by County 1516'!$A$10:$P$421,12,FALSE)</f>
        <v>0</v>
      </c>
      <c r="L180" s="26">
        <f>VLOOKUP($A180,'[1]Res_Unres FB by County 1516'!$A$10:$P$421,13,FALSE)</f>
        <v>1426636.1600000001</v>
      </c>
      <c r="M180" s="27">
        <f t="shared" si="57"/>
        <v>0.97688862395468101</v>
      </c>
      <c r="N180" s="28">
        <f t="shared" si="58"/>
        <v>1463.5317965920867</v>
      </c>
      <c r="O180" s="26">
        <f>VLOOKUP($A180,'[1]Res_Unres FB by County 1516'!$A$10:$P$421,16,FALSE)</f>
        <v>1460387.73</v>
      </c>
    </row>
    <row r="181" spans="1:15" x14ac:dyDescent="0.2">
      <c r="A181" s="1" t="s">
        <v>182</v>
      </c>
      <c r="B181" s="24" t="str">
        <f>VLOOKUP($A181,'[1]Res_Unres FB by County 1516'!$A$10:$P$421,3,FALSE)</f>
        <v>Mabton</v>
      </c>
      <c r="C181" s="25">
        <f>VLOOKUP($A181,'[1]Res_Unres FB by County 1516'!$A$10:$P$421,4,FALSE)</f>
        <v>948.33000000000015</v>
      </c>
      <c r="D181" s="26">
        <f>VLOOKUP($A181,'[1]Res_Unres FB by County 1516'!$A$10:$P$421,5,FALSE)</f>
        <v>0</v>
      </c>
      <c r="E181" s="27">
        <f t="shared" si="53"/>
        <v>0</v>
      </c>
      <c r="F181" s="25">
        <f t="shared" si="54"/>
        <v>0</v>
      </c>
      <c r="G181" s="26">
        <f>VLOOKUP($A181,'[1]Res_Unres FB by County 1516'!$A$10:$P$421,8,FALSE)</f>
        <v>186876.93</v>
      </c>
      <c r="H181" s="27">
        <f t="shared" si="55"/>
        <v>8.800983654178994E-2</v>
      </c>
      <c r="I181" s="25">
        <f t="shared" si="56"/>
        <v>197.05896681534904</v>
      </c>
      <c r="J181" s="26">
        <f>VLOOKUP($A181,'[1]Res_Unres FB by County 1516'!$A$10:$P$421,11,FALSE)</f>
        <v>22723.200000000001</v>
      </c>
      <c r="K181" s="26">
        <f>VLOOKUP($A181,'[1]Res_Unres FB by County 1516'!$A$10:$P$421,12,FALSE)</f>
        <v>39736</v>
      </c>
      <c r="L181" s="26">
        <f>VLOOKUP($A181,'[1]Res_Unres FB by County 1516'!$A$10:$P$421,13,FALSE)</f>
        <v>1874028</v>
      </c>
      <c r="M181" s="27">
        <f t="shared" si="57"/>
        <v>0.91199016345821005</v>
      </c>
      <c r="N181" s="28">
        <f t="shared" si="58"/>
        <v>2041.9971950692266</v>
      </c>
      <c r="O181" s="26">
        <f>VLOOKUP($A181,'[1]Res_Unres FB by County 1516'!$A$10:$P$421,16,FALSE)</f>
        <v>2123364.13</v>
      </c>
    </row>
    <row r="182" spans="1:15" x14ac:dyDescent="0.2">
      <c r="A182" s="1" t="s">
        <v>183</v>
      </c>
      <c r="B182" s="24" t="str">
        <f>VLOOKUP($A182,'[1]Res_Unres FB by County 1516'!$A$10:$P$421,3,FALSE)</f>
        <v>Mary Walker</v>
      </c>
      <c r="C182" s="25">
        <f>VLOOKUP($A182,'[1]Res_Unres FB by County 1516'!$A$10:$P$421,4,FALSE)</f>
        <v>935.4899999999999</v>
      </c>
      <c r="D182" s="26">
        <f>VLOOKUP($A182,'[1]Res_Unres FB by County 1516'!$A$10:$P$421,5,FALSE)</f>
        <v>0</v>
      </c>
      <c r="E182" s="27">
        <f t="shared" si="53"/>
        <v>0</v>
      </c>
      <c r="F182" s="25">
        <f t="shared" si="54"/>
        <v>0</v>
      </c>
      <c r="G182" s="26">
        <f>VLOOKUP($A182,'[1]Res_Unres FB by County 1516'!$A$10:$P$421,8,FALSE)</f>
        <v>65705.41</v>
      </c>
      <c r="H182" s="27">
        <f t="shared" si="55"/>
        <v>8.7931762433935995E-2</v>
      </c>
      <c r="I182" s="25">
        <f t="shared" si="56"/>
        <v>70.236357416968659</v>
      </c>
      <c r="J182" s="26">
        <f>VLOOKUP($A182,'[1]Res_Unres FB by County 1516'!$A$10:$P$421,11,FALSE)</f>
        <v>33690.980000000003</v>
      </c>
      <c r="K182" s="26">
        <f>VLOOKUP($A182,'[1]Res_Unres FB by County 1516'!$A$10:$P$421,12,FALSE)</f>
        <v>0</v>
      </c>
      <c r="L182" s="26">
        <f>VLOOKUP($A182,'[1]Res_Unres FB by County 1516'!$A$10:$P$421,13,FALSE)</f>
        <v>647835.42000000004</v>
      </c>
      <c r="M182" s="27">
        <f t="shared" si="57"/>
        <v>0.91206823756606392</v>
      </c>
      <c r="N182" s="28">
        <f t="shared" si="58"/>
        <v>728.52344760499852</v>
      </c>
      <c r="O182" s="26">
        <f>VLOOKUP($A182,'[1]Res_Unres FB by County 1516'!$A$10:$P$421,16,FALSE)</f>
        <v>747231.81</v>
      </c>
    </row>
    <row r="183" spans="1:15" x14ac:dyDescent="0.2">
      <c r="A183" s="1" t="s">
        <v>184</v>
      </c>
      <c r="B183" s="24" t="str">
        <f>VLOOKUP($A183,'[1]Res_Unres FB by County 1516'!$A$10:$P$421,3,FALSE)</f>
        <v>Mount Adams</v>
      </c>
      <c r="C183" s="25">
        <f>VLOOKUP($A183,'[1]Res_Unres FB by County 1516'!$A$10:$P$421,4,FALSE)</f>
        <v>932.42</v>
      </c>
      <c r="D183" s="26">
        <f>VLOOKUP($A183,'[1]Res_Unres FB by County 1516'!$A$10:$P$421,5,FALSE)</f>
        <v>7823.72</v>
      </c>
      <c r="E183" s="27">
        <f t="shared" si="53"/>
        <v>2.8304891127457557E-3</v>
      </c>
      <c r="F183" s="25">
        <f t="shared" si="54"/>
        <v>8.3907681087921766</v>
      </c>
      <c r="G183" s="26">
        <f>VLOOKUP($A183,'[1]Res_Unres FB by County 1516'!$A$10:$P$421,8,FALSE)</f>
        <v>17534.169999999998</v>
      </c>
      <c r="H183" s="27">
        <f t="shared" si="55"/>
        <v>6.3435651181321974E-3</v>
      </c>
      <c r="I183" s="25">
        <f t="shared" si="56"/>
        <v>18.805012762489007</v>
      </c>
      <c r="J183" s="26">
        <f>VLOOKUP($A183,'[1]Res_Unres FB by County 1516'!$A$10:$P$421,11,FALSE)</f>
        <v>207904.49</v>
      </c>
      <c r="K183" s="26">
        <f>VLOOKUP($A183,'[1]Res_Unres FB by County 1516'!$A$10:$P$421,12,FALSE)</f>
        <v>0</v>
      </c>
      <c r="L183" s="26">
        <f>VLOOKUP($A183,'[1]Res_Unres FB by County 1516'!$A$10:$P$421,13,FALSE)</f>
        <v>2530825.27</v>
      </c>
      <c r="M183" s="27">
        <f t="shared" si="57"/>
        <v>0.99082594576912197</v>
      </c>
      <c r="N183" s="28">
        <f t="shared" si="58"/>
        <v>2937.2276012955535</v>
      </c>
      <c r="O183" s="26">
        <f>VLOOKUP($A183,'[1]Res_Unres FB by County 1516'!$A$10:$P$421,16,FALSE)</f>
        <v>2764087.65</v>
      </c>
    </row>
    <row r="184" spans="1:15" x14ac:dyDescent="0.2">
      <c r="A184" s="1" t="s">
        <v>185</v>
      </c>
      <c r="B184" s="24" t="str">
        <f>VLOOKUP($A184,'[1]Res_Unres FB by County 1516'!$A$10:$P$421,3,FALSE)</f>
        <v>Kalama</v>
      </c>
      <c r="C184" s="25">
        <f>VLOOKUP($A184,'[1]Res_Unres FB by County 1516'!$A$10:$P$421,4,FALSE)</f>
        <v>919.37999999999988</v>
      </c>
      <c r="D184" s="26">
        <f>VLOOKUP($A184,'[1]Res_Unres FB by County 1516'!$A$10:$P$421,5,FALSE)</f>
        <v>12000</v>
      </c>
      <c r="E184" s="27">
        <f t="shared" si="53"/>
        <v>8.3672507395830351E-3</v>
      </c>
      <c r="F184" s="25">
        <f t="shared" si="54"/>
        <v>13.052274358807024</v>
      </c>
      <c r="G184" s="26">
        <f>VLOOKUP($A184,'[1]Res_Unres FB by County 1516'!$A$10:$P$421,8,FALSE)</f>
        <v>0</v>
      </c>
      <c r="H184" s="27">
        <f t="shared" si="55"/>
        <v>0</v>
      </c>
      <c r="I184" s="25">
        <f t="shared" si="56"/>
        <v>0</v>
      </c>
      <c r="J184" s="26">
        <f>VLOOKUP($A184,'[1]Res_Unres FB by County 1516'!$A$10:$P$421,11,FALSE)</f>
        <v>0</v>
      </c>
      <c r="K184" s="26">
        <f>VLOOKUP($A184,'[1]Res_Unres FB by County 1516'!$A$10:$P$421,12,FALSE)</f>
        <v>120160.13</v>
      </c>
      <c r="L184" s="26">
        <f>VLOOKUP($A184,'[1]Res_Unres FB by County 1516'!$A$10:$P$421,13,FALSE)</f>
        <v>1302002.7</v>
      </c>
      <c r="M184" s="27">
        <f t="shared" si="57"/>
        <v>0.991632749260417</v>
      </c>
      <c r="N184" s="28">
        <f t="shared" si="58"/>
        <v>1546.8716200047861</v>
      </c>
      <c r="O184" s="26">
        <f>VLOOKUP($A184,'[1]Res_Unres FB by County 1516'!$A$10:$P$421,16,FALSE)</f>
        <v>1434162.83</v>
      </c>
    </row>
    <row r="185" spans="1:15" x14ac:dyDescent="0.2">
      <c r="A185" s="1" t="s">
        <v>186</v>
      </c>
      <c r="B185" s="24" t="str">
        <f>VLOOKUP($A185,'[1]Res_Unres FB by County 1516'!$A$10:$P$421,3,FALSE)</f>
        <v>Goldendale</v>
      </c>
      <c r="C185" s="25">
        <f>VLOOKUP($A185,'[1]Res_Unres FB by County 1516'!$A$10:$P$421,4,FALSE)</f>
        <v>914.51</v>
      </c>
      <c r="D185" s="26">
        <f>VLOOKUP($A185,'[1]Res_Unres FB by County 1516'!$A$10:$P$421,5,FALSE)</f>
        <v>5586.94</v>
      </c>
      <c r="E185" s="27">
        <f t="shared" si="53"/>
        <v>3.68782577945695E-3</v>
      </c>
      <c r="F185" s="25">
        <f t="shared" si="54"/>
        <v>6.1092169577150601</v>
      </c>
      <c r="G185" s="26">
        <f>VLOOKUP($A185,'[1]Res_Unres FB by County 1516'!$A$10:$P$421,8,FALSE)</f>
        <v>0</v>
      </c>
      <c r="H185" s="27">
        <f t="shared" si="55"/>
        <v>0</v>
      </c>
      <c r="I185" s="25">
        <f t="shared" si="56"/>
        <v>0</v>
      </c>
      <c r="J185" s="26">
        <f>VLOOKUP($A185,'[1]Res_Unres FB by County 1516'!$A$10:$P$421,11,FALSE)</f>
        <v>38476.21</v>
      </c>
      <c r="K185" s="26">
        <f>VLOOKUP($A185,'[1]Res_Unres FB by County 1516'!$A$10:$P$421,12,FALSE)</f>
        <v>0</v>
      </c>
      <c r="L185" s="26">
        <f>VLOOKUP($A185,'[1]Res_Unres FB by County 1516'!$A$10:$P$421,13,FALSE)</f>
        <v>1470905.38</v>
      </c>
      <c r="M185" s="27">
        <f t="shared" si="57"/>
        <v>0.99631217422054297</v>
      </c>
      <c r="N185" s="28">
        <f t="shared" si="58"/>
        <v>1650.4812303856709</v>
      </c>
      <c r="O185" s="26">
        <f>VLOOKUP($A185,'[1]Res_Unres FB by County 1516'!$A$10:$P$421,16,FALSE)</f>
        <v>1514968.53</v>
      </c>
    </row>
    <row r="186" spans="1:15" x14ac:dyDescent="0.2">
      <c r="A186" s="1" t="s">
        <v>187</v>
      </c>
      <c r="B186" s="24" t="str">
        <f>VLOOKUP($A186,'[1]Res_Unres FB by County 1516'!$A$10:$P$421,3,FALSE)</f>
        <v>Cle Elum-Roslyn</v>
      </c>
      <c r="C186" s="25">
        <f>VLOOKUP($A186,'[1]Res_Unres FB by County 1516'!$A$10:$P$421,4,FALSE)</f>
        <v>898.61</v>
      </c>
      <c r="D186" s="26">
        <f>VLOOKUP($A186,'[1]Res_Unres FB by County 1516'!$A$10:$P$421,5,FALSE)</f>
        <v>7595.88</v>
      </c>
      <c r="E186" s="27">
        <f t="shared" si="53"/>
        <v>3.0476174885935218E-3</v>
      </c>
      <c r="F186" s="25">
        <f t="shared" si="54"/>
        <v>8.4529217346791157</v>
      </c>
      <c r="G186" s="26">
        <f>VLOOKUP($A186,'[1]Res_Unres FB by County 1516'!$A$10:$P$421,8,FALSE)</f>
        <v>0</v>
      </c>
      <c r="H186" s="27">
        <f t="shared" si="55"/>
        <v>0</v>
      </c>
      <c r="I186" s="25">
        <f t="shared" si="56"/>
        <v>0</v>
      </c>
      <c r="J186" s="26">
        <f>VLOOKUP($A186,'[1]Res_Unres FB by County 1516'!$A$10:$P$421,11,FALSE)</f>
        <v>0</v>
      </c>
      <c r="K186" s="26">
        <f>VLOOKUP($A186,'[1]Res_Unres FB by County 1516'!$A$10:$P$421,12,FALSE)</f>
        <v>0</v>
      </c>
      <c r="L186" s="26">
        <f>VLOOKUP($A186,'[1]Res_Unres FB by County 1516'!$A$10:$P$421,13,FALSE)</f>
        <v>2484803.52</v>
      </c>
      <c r="M186" s="27">
        <f t="shared" si="57"/>
        <v>0.9969523825114065</v>
      </c>
      <c r="N186" s="28">
        <f t="shared" si="58"/>
        <v>2765.1634413149195</v>
      </c>
      <c r="O186" s="26">
        <f>VLOOKUP($A186,'[1]Res_Unres FB by County 1516'!$A$10:$P$421,16,FALSE)</f>
        <v>2492399.4</v>
      </c>
    </row>
    <row r="187" spans="1:15" x14ac:dyDescent="0.2">
      <c r="A187" s="1" t="s">
        <v>188</v>
      </c>
      <c r="B187" s="24" t="str">
        <f>VLOOKUP($A187,'[1]Res_Unres FB by County 1516'!$A$10:$P$421,3,FALSE)</f>
        <v>Finley</v>
      </c>
      <c r="C187" s="25">
        <f>VLOOKUP($A187,'[1]Res_Unres FB by County 1516'!$A$10:$P$421,4,FALSE)</f>
        <v>896.2</v>
      </c>
      <c r="D187" s="26">
        <f>VLOOKUP($A187,'[1]Res_Unres FB by County 1516'!$A$10:$P$421,5,FALSE)</f>
        <v>0</v>
      </c>
      <c r="E187" s="27">
        <f t="shared" si="53"/>
        <v>0</v>
      </c>
      <c r="F187" s="25">
        <f t="shared" si="54"/>
        <v>0</v>
      </c>
      <c r="G187" s="26">
        <f>VLOOKUP($A187,'[1]Res_Unres FB by County 1516'!$A$10:$P$421,8,FALSE)</f>
        <v>7531.17</v>
      </c>
      <c r="H187" s="27">
        <f t="shared" si="55"/>
        <v>7.186373889213349E-3</v>
      </c>
      <c r="I187" s="25">
        <f t="shared" si="56"/>
        <v>8.4034478910957375</v>
      </c>
      <c r="J187" s="26">
        <f>VLOOKUP($A187,'[1]Res_Unres FB by County 1516'!$A$10:$P$421,11,FALSE)</f>
        <v>0</v>
      </c>
      <c r="K187" s="26">
        <f>VLOOKUP($A187,'[1]Res_Unres FB by County 1516'!$A$10:$P$421,12,FALSE)</f>
        <v>446726.9</v>
      </c>
      <c r="L187" s="26">
        <f>VLOOKUP($A187,'[1]Res_Unres FB by County 1516'!$A$10:$P$421,13,FALSE)</f>
        <v>593721.08000000007</v>
      </c>
      <c r="M187" s="27">
        <f t="shared" si="57"/>
        <v>0.99281362611078672</v>
      </c>
      <c r="N187" s="28">
        <f t="shared" si="58"/>
        <v>1160.9551216246375</v>
      </c>
      <c r="O187" s="26">
        <f>VLOOKUP($A187,'[1]Res_Unres FB by County 1516'!$A$10:$P$421,16,FALSE)</f>
        <v>1047979.15</v>
      </c>
    </row>
    <row r="188" spans="1:15" x14ac:dyDescent="0.2">
      <c r="A188" s="1" t="s">
        <v>189</v>
      </c>
      <c r="B188" s="24" t="str">
        <f>VLOOKUP($A188,'[1]Res_Unres FB by County 1516'!$A$10:$P$421,3,FALSE)</f>
        <v>Kettle Falls</v>
      </c>
      <c r="C188" s="25">
        <f>VLOOKUP($A188,'[1]Res_Unres FB by County 1516'!$A$10:$P$421,4,FALSE)</f>
        <v>895.16000000000008</v>
      </c>
      <c r="D188" s="26">
        <f>VLOOKUP($A188,'[1]Res_Unres FB by County 1516'!$A$10:$P$421,5,FALSE)</f>
        <v>4324</v>
      </c>
      <c r="E188" s="27">
        <f t="shared" si="53"/>
        <v>5.3255824514027977E-3</v>
      </c>
      <c r="F188" s="25">
        <f t="shared" si="54"/>
        <v>4.830421377183967</v>
      </c>
      <c r="G188" s="26">
        <f>VLOOKUP($A188,'[1]Res_Unres FB by County 1516'!$A$10:$P$421,8,FALSE)</f>
        <v>15187.02</v>
      </c>
      <c r="H188" s="27">
        <f t="shared" si="55"/>
        <v>1.8704839778238513E-2</v>
      </c>
      <c r="I188" s="25">
        <f t="shared" si="56"/>
        <v>16.965704455069485</v>
      </c>
      <c r="J188" s="26">
        <f>VLOOKUP($A188,'[1]Res_Unres FB by County 1516'!$A$10:$P$421,11,FALSE)</f>
        <v>53609.11</v>
      </c>
      <c r="K188" s="26">
        <f>VLOOKUP($A188,'[1]Res_Unres FB by County 1516'!$A$10:$P$421,12,FALSE)</f>
        <v>0</v>
      </c>
      <c r="L188" s="26">
        <f>VLOOKUP($A188,'[1]Res_Unres FB by County 1516'!$A$10:$P$421,13,FALSE)</f>
        <v>738809.84</v>
      </c>
      <c r="M188" s="27">
        <f t="shared" si="57"/>
        <v>0.97596957777035864</v>
      </c>
      <c r="N188" s="28">
        <f t="shared" si="58"/>
        <v>885.22604897448491</v>
      </c>
      <c r="O188" s="26">
        <f>VLOOKUP($A188,'[1]Res_Unres FB by County 1516'!$A$10:$P$421,16,FALSE)</f>
        <v>811929.97</v>
      </c>
    </row>
    <row r="189" spans="1:15" x14ac:dyDescent="0.2">
      <c r="A189" s="1" t="s">
        <v>190</v>
      </c>
      <c r="B189" s="24" t="str">
        <f>VLOOKUP($A189,'[1]Res_Unres FB by County 1516'!$A$10:$P$421,3,FALSE)</f>
        <v>Stevenson-Carson</v>
      </c>
      <c r="C189" s="25">
        <f>VLOOKUP($A189,'[1]Res_Unres FB by County 1516'!$A$10:$P$421,4,FALSE)</f>
        <v>892.25000000000011</v>
      </c>
      <c r="D189" s="26">
        <f>VLOOKUP($A189,'[1]Res_Unres FB by County 1516'!$A$10:$P$421,5,FALSE)</f>
        <v>0</v>
      </c>
      <c r="E189" s="27">
        <f t="shared" si="53"/>
        <v>0</v>
      </c>
      <c r="F189" s="25">
        <f t="shared" si="54"/>
        <v>0</v>
      </c>
      <c r="G189" s="26">
        <f>VLOOKUP($A189,'[1]Res_Unres FB by County 1516'!$A$10:$P$421,8,FALSE)</f>
        <v>8262.3700000000008</v>
      </c>
      <c r="H189" s="27">
        <f t="shared" si="55"/>
        <v>2.4545342475686682E-3</v>
      </c>
      <c r="I189" s="25">
        <f t="shared" si="56"/>
        <v>9.2601513028859621</v>
      </c>
      <c r="J189" s="26">
        <f>VLOOKUP($A189,'[1]Res_Unres FB by County 1516'!$A$10:$P$421,11,FALSE)</f>
        <v>0</v>
      </c>
      <c r="K189" s="26">
        <f>VLOOKUP($A189,'[1]Res_Unres FB by County 1516'!$A$10:$P$421,12,FALSE)</f>
        <v>1436400</v>
      </c>
      <c r="L189" s="26">
        <f>VLOOKUP($A189,'[1]Res_Unres FB by County 1516'!$A$10:$P$421,13,FALSE)</f>
        <v>1921503.74</v>
      </c>
      <c r="M189" s="27">
        <f t="shared" si="57"/>
        <v>0.99754546575243142</v>
      </c>
      <c r="N189" s="28">
        <f t="shared" si="58"/>
        <v>3763.4113084897726</v>
      </c>
      <c r="O189" s="26">
        <f>VLOOKUP($A189,'[1]Res_Unres FB by County 1516'!$A$10:$P$421,16,FALSE)</f>
        <v>3366166.11</v>
      </c>
    </row>
    <row r="190" spans="1:15" x14ac:dyDescent="0.2">
      <c r="A190" s="1" t="s">
        <v>191</v>
      </c>
      <c r="B190" s="24" t="str">
        <f>VLOOKUP($A190,'[1]Res_Unres FB by County 1516'!$A$10:$P$421,3,FALSE)</f>
        <v>Freeman</v>
      </c>
      <c r="C190" s="25">
        <f>VLOOKUP($A190,'[1]Res_Unres FB by County 1516'!$A$10:$P$421,4,FALSE)</f>
        <v>871.08999999999992</v>
      </c>
      <c r="D190" s="26">
        <f>VLOOKUP($A190,'[1]Res_Unres FB by County 1516'!$A$10:$P$421,5,FALSE)</f>
        <v>4640</v>
      </c>
      <c r="E190" s="27">
        <f t="shared" si="53"/>
        <v>7.9411473355978854E-3</v>
      </c>
      <c r="F190" s="25">
        <f t="shared" si="54"/>
        <v>5.3266597022121713</v>
      </c>
      <c r="G190" s="26">
        <f>VLOOKUP($A190,'[1]Res_Unres FB by County 1516'!$A$10:$P$421,8,FALSE)</f>
        <v>9405.23</v>
      </c>
      <c r="H190" s="27">
        <f t="shared" si="55"/>
        <v>1.6096620076548555E-2</v>
      </c>
      <c r="I190" s="25">
        <f t="shared" si="56"/>
        <v>10.797081817033831</v>
      </c>
      <c r="J190" s="26">
        <f>VLOOKUP($A190,'[1]Res_Unres FB by County 1516'!$A$10:$P$421,11,FALSE)</f>
        <v>90849.34</v>
      </c>
      <c r="K190" s="26">
        <f>VLOOKUP($A190,'[1]Res_Unres FB by County 1516'!$A$10:$P$421,12,FALSE)</f>
        <v>46422.89</v>
      </c>
      <c r="L190" s="26">
        <f>VLOOKUP($A190,'[1]Res_Unres FB by County 1516'!$A$10:$P$421,13,FALSE)</f>
        <v>432980.98</v>
      </c>
      <c r="M190" s="27">
        <f t="shared" si="57"/>
        <v>0.97596223258785364</v>
      </c>
      <c r="N190" s="28">
        <f t="shared" si="58"/>
        <v>654.64327451813244</v>
      </c>
      <c r="O190" s="26">
        <f>VLOOKUP($A190,'[1]Res_Unres FB by County 1516'!$A$10:$P$421,16,FALSE)</f>
        <v>584298.43999999994</v>
      </c>
    </row>
    <row r="191" spans="1:15" x14ac:dyDescent="0.2">
      <c r="A191" s="1" t="s">
        <v>192</v>
      </c>
      <c r="B191" s="24" t="str">
        <f>VLOOKUP($A191,'[1]Res_Unres FB by County 1516'!$A$10:$P$421,3,FALSE)</f>
        <v>Bridgeport</v>
      </c>
      <c r="C191" s="25">
        <f>VLOOKUP($A191,'[1]Res_Unres FB by County 1516'!$A$10:$P$421,4,FALSE)</f>
        <v>868.4</v>
      </c>
      <c r="D191" s="26">
        <f>VLOOKUP($A191,'[1]Res_Unres FB by County 1516'!$A$10:$P$421,5,FALSE)</f>
        <v>9000.26</v>
      </c>
      <c r="E191" s="27">
        <f t="shared" si="53"/>
        <v>1.4936637956843789E-2</v>
      </c>
      <c r="F191" s="25">
        <f t="shared" si="54"/>
        <v>10.364187010594197</v>
      </c>
      <c r="G191" s="26">
        <f>VLOOKUP($A191,'[1]Res_Unres FB by County 1516'!$A$10:$P$421,8,FALSE)</f>
        <v>0</v>
      </c>
      <c r="H191" s="27">
        <f t="shared" si="55"/>
        <v>0</v>
      </c>
      <c r="I191" s="25">
        <f t="shared" si="56"/>
        <v>0</v>
      </c>
      <c r="J191" s="26">
        <f>VLOOKUP($A191,'[1]Res_Unres FB by County 1516'!$A$10:$P$421,11,FALSE)</f>
        <v>0</v>
      </c>
      <c r="K191" s="26">
        <f>VLOOKUP($A191,'[1]Res_Unres FB by County 1516'!$A$10:$P$421,12,FALSE)</f>
        <v>0</v>
      </c>
      <c r="L191" s="26">
        <f>VLOOKUP($A191,'[1]Res_Unres FB by County 1516'!$A$10:$P$421,13,FALSE)</f>
        <v>593562.38</v>
      </c>
      <c r="M191" s="27">
        <f t="shared" si="57"/>
        <v>0.98506336204315614</v>
      </c>
      <c r="N191" s="28">
        <f t="shared" si="58"/>
        <v>683.51264394288353</v>
      </c>
      <c r="O191" s="26">
        <f>VLOOKUP($A191,'[1]Res_Unres FB by County 1516'!$A$10:$P$421,16,FALSE)</f>
        <v>602562.64</v>
      </c>
    </row>
    <row r="192" spans="1:15" x14ac:dyDescent="0.2">
      <c r="A192" s="1" t="s">
        <v>193</v>
      </c>
      <c r="B192" s="24" t="str">
        <f>VLOOKUP($A192,'[1]Res_Unres FB by County 1516'!$A$10:$P$421,3,FALSE)</f>
        <v>Chewelah</v>
      </c>
      <c r="C192" s="25">
        <f>VLOOKUP($A192,'[1]Res_Unres FB by County 1516'!$A$10:$P$421,4,FALSE)</f>
        <v>814.1400000000001</v>
      </c>
      <c r="D192" s="26">
        <f>VLOOKUP($A192,'[1]Res_Unres FB by County 1516'!$A$10:$P$421,5,FALSE)</f>
        <v>166712.5</v>
      </c>
      <c r="E192" s="27">
        <f t="shared" si="53"/>
        <v>0.14771846008521608</v>
      </c>
      <c r="F192" s="25">
        <f t="shared" si="54"/>
        <v>204.77129240671135</v>
      </c>
      <c r="G192" s="26">
        <f>VLOOKUP($A192,'[1]Res_Unres FB by County 1516'!$A$10:$P$421,8,FALSE)</f>
        <v>688.28</v>
      </c>
      <c r="H192" s="27">
        <f t="shared" si="55"/>
        <v>6.0986225812373113E-4</v>
      </c>
      <c r="I192" s="25">
        <f t="shared" si="56"/>
        <v>0.84540742378460698</v>
      </c>
      <c r="J192" s="26">
        <f>VLOOKUP($A192,'[1]Res_Unres FB by County 1516'!$A$10:$P$421,11,FALSE)</f>
        <v>35305.32</v>
      </c>
      <c r="K192" s="26">
        <f>VLOOKUP($A192,'[1]Res_Unres FB by County 1516'!$A$10:$P$421,12,FALSE)</f>
        <v>0</v>
      </c>
      <c r="L192" s="26">
        <f>VLOOKUP($A192,'[1]Res_Unres FB by County 1516'!$A$10:$P$421,13,FALSE)</f>
        <v>925876.61</v>
      </c>
      <c r="M192" s="27">
        <f t="shared" si="57"/>
        <v>0.85167167765666019</v>
      </c>
      <c r="N192" s="28">
        <f t="shared" si="58"/>
        <v>1180.6101284791312</v>
      </c>
      <c r="O192" s="26">
        <f>VLOOKUP($A192,'[1]Res_Unres FB by County 1516'!$A$10:$P$421,16,FALSE)</f>
        <v>1128582.71</v>
      </c>
    </row>
    <row r="193" spans="1:15" x14ac:dyDescent="0.2">
      <c r="A193" s="1" t="s">
        <v>194</v>
      </c>
      <c r="B193" s="24" t="str">
        <f>VLOOKUP($A193,'[1]Res_Unres FB by County 1516'!$A$10:$P$421,3,FALSE)</f>
        <v>Columbia (Walla)</v>
      </c>
      <c r="C193" s="25">
        <f>VLOOKUP($A193,'[1]Res_Unres FB by County 1516'!$A$10:$P$421,4,FALSE)</f>
        <v>812.46</v>
      </c>
      <c r="D193" s="26">
        <f>VLOOKUP($A193,'[1]Res_Unres FB by County 1516'!$A$10:$P$421,5,FALSE)</f>
        <v>0</v>
      </c>
      <c r="E193" s="27">
        <f t="shared" si="53"/>
        <v>0</v>
      </c>
      <c r="F193" s="25">
        <f t="shared" si="54"/>
        <v>0</v>
      </c>
      <c r="G193" s="26">
        <f>VLOOKUP($A193,'[1]Res_Unres FB by County 1516'!$A$10:$P$421,8,FALSE)</f>
        <v>118627.75</v>
      </c>
      <c r="H193" s="27">
        <f t="shared" si="55"/>
        <v>0.13353740114380785</v>
      </c>
      <c r="I193" s="25">
        <f t="shared" si="56"/>
        <v>146.01057282820076</v>
      </c>
      <c r="J193" s="26">
        <f>VLOOKUP($A193,'[1]Res_Unres FB by County 1516'!$A$10:$P$421,11,FALSE)</f>
        <v>0</v>
      </c>
      <c r="K193" s="26">
        <f>VLOOKUP($A193,'[1]Res_Unres FB by County 1516'!$A$10:$P$421,12,FALSE)</f>
        <v>0</v>
      </c>
      <c r="L193" s="26">
        <f>VLOOKUP($A193,'[1]Res_Unres FB by County 1516'!$A$10:$P$421,13,FALSE)</f>
        <v>769720.75</v>
      </c>
      <c r="M193" s="27">
        <f t="shared" si="57"/>
        <v>0.86646259885619215</v>
      </c>
      <c r="N193" s="28">
        <f t="shared" si="58"/>
        <v>947.39525638185262</v>
      </c>
      <c r="O193" s="26">
        <f>VLOOKUP($A193,'[1]Res_Unres FB by County 1516'!$A$10:$P$421,16,FALSE)</f>
        <v>888348.5</v>
      </c>
    </row>
    <row r="194" spans="1:15" x14ac:dyDescent="0.2">
      <c r="A194" s="1" t="s">
        <v>195</v>
      </c>
      <c r="B194" s="24" t="str">
        <f>VLOOKUP($A194,'[1]Res_Unres FB by County 1516'!$A$10:$P$421,3,FALSE)</f>
        <v>Rainier</v>
      </c>
      <c r="C194" s="25">
        <f>VLOOKUP($A194,'[1]Res_Unres FB by County 1516'!$A$10:$P$421,4,FALSE)</f>
        <v>804.01999999999987</v>
      </c>
      <c r="D194" s="26">
        <f>VLOOKUP($A194,'[1]Res_Unres FB by County 1516'!$A$10:$P$421,5,FALSE)</f>
        <v>0</v>
      </c>
      <c r="E194" s="27">
        <f t="shared" si="53"/>
        <v>0</v>
      </c>
      <c r="F194" s="25">
        <f t="shared" si="54"/>
        <v>0</v>
      </c>
      <c r="G194" s="26">
        <f>VLOOKUP($A194,'[1]Res_Unres FB by County 1516'!$A$10:$P$421,8,FALSE)</f>
        <v>6859.17</v>
      </c>
      <c r="H194" s="27">
        <f t="shared" si="55"/>
        <v>6.952173253877608E-3</v>
      </c>
      <c r="I194" s="25">
        <f t="shared" si="56"/>
        <v>8.5310937538867204</v>
      </c>
      <c r="J194" s="26">
        <f>VLOOKUP($A194,'[1]Res_Unres FB by County 1516'!$A$10:$P$421,11,FALSE)</f>
        <v>0</v>
      </c>
      <c r="K194" s="26">
        <f>VLOOKUP($A194,'[1]Res_Unres FB by County 1516'!$A$10:$P$421,12,FALSE)</f>
        <v>311964.19</v>
      </c>
      <c r="L194" s="26">
        <f>VLOOKUP($A194,'[1]Res_Unres FB by County 1516'!$A$10:$P$421,13,FALSE)</f>
        <v>667799.06000000006</v>
      </c>
      <c r="M194" s="27">
        <f t="shared" si="57"/>
        <v>0.99304782674612235</v>
      </c>
      <c r="N194" s="28">
        <f t="shared" si="58"/>
        <v>1218.5806945100869</v>
      </c>
      <c r="O194" s="26">
        <f>VLOOKUP($A194,'[1]Res_Unres FB by County 1516'!$A$10:$P$421,16,FALSE)</f>
        <v>986622.42</v>
      </c>
    </row>
    <row r="195" spans="1:15" x14ac:dyDescent="0.2">
      <c r="A195" s="1" t="s">
        <v>196</v>
      </c>
      <c r="B195" s="24" t="str">
        <f>VLOOKUP($A195,'[1]Res_Unres FB by County 1516'!$A$10:$P$421,3,FALSE)</f>
        <v>Orcas</v>
      </c>
      <c r="C195" s="25">
        <f>VLOOKUP($A195,'[1]Res_Unres FB by County 1516'!$A$10:$P$421,4,FALSE)</f>
        <v>796.23</v>
      </c>
      <c r="D195" s="26">
        <f>VLOOKUP($A195,'[1]Res_Unres FB by County 1516'!$A$10:$P$421,5,FALSE)</f>
        <v>51405.68</v>
      </c>
      <c r="E195" s="27">
        <f t="shared" si="53"/>
        <v>5.1743257669931826E-2</v>
      </c>
      <c r="F195" s="25">
        <f t="shared" si="54"/>
        <v>64.56134533991434</v>
      </c>
      <c r="G195" s="26">
        <f>VLOOKUP($A195,'[1]Res_Unres FB by County 1516'!$A$10:$P$421,8,FALSE)</f>
        <v>9831.2999999999993</v>
      </c>
      <c r="H195" s="27">
        <f t="shared" si="55"/>
        <v>9.8958614909947836E-3</v>
      </c>
      <c r="I195" s="25">
        <f t="shared" si="56"/>
        <v>12.347311706416486</v>
      </c>
      <c r="J195" s="26">
        <f>VLOOKUP($A195,'[1]Res_Unres FB by County 1516'!$A$10:$P$421,11,FALSE)</f>
        <v>0</v>
      </c>
      <c r="K195" s="26">
        <f>VLOOKUP($A195,'[1]Res_Unres FB by County 1516'!$A$10:$P$421,12,FALSE)</f>
        <v>5182.79</v>
      </c>
      <c r="L195" s="26">
        <f>VLOOKUP($A195,'[1]Res_Unres FB by County 1516'!$A$10:$P$421,13,FALSE)</f>
        <v>927056.14</v>
      </c>
      <c r="M195" s="27">
        <f t="shared" si="57"/>
        <v>0.93836088083907343</v>
      </c>
      <c r="N195" s="28">
        <f t="shared" si="58"/>
        <v>1170.8161335292566</v>
      </c>
      <c r="O195" s="26">
        <f>VLOOKUP($A195,'[1]Res_Unres FB by County 1516'!$A$10:$P$421,16,FALSE)</f>
        <v>993475.91</v>
      </c>
    </row>
    <row r="196" spans="1:15" x14ac:dyDescent="0.2">
      <c r="A196" s="1" t="s">
        <v>197</v>
      </c>
      <c r="B196" s="24" t="str">
        <f>VLOOKUP($A196,'[1]Res_Unres FB by County 1516'!$A$10:$P$421,3,FALSE)</f>
        <v>San Juan</v>
      </c>
      <c r="C196" s="25">
        <f>VLOOKUP($A196,'[1]Res_Unres FB by County 1516'!$A$10:$P$421,4,FALSE)</f>
        <v>793.76</v>
      </c>
      <c r="D196" s="26">
        <f>VLOOKUP($A196,'[1]Res_Unres FB by County 1516'!$A$10:$P$421,5,FALSE)</f>
        <v>9758.65</v>
      </c>
      <c r="E196" s="27">
        <f t="shared" si="53"/>
        <v>8.7775868428509683E-3</v>
      </c>
      <c r="F196" s="25">
        <f t="shared" si="54"/>
        <v>12.29420731707317</v>
      </c>
      <c r="G196" s="26">
        <f>VLOOKUP($A196,'[1]Res_Unres FB by County 1516'!$A$10:$P$421,8,FALSE)</f>
        <v>28618.68</v>
      </c>
      <c r="H196" s="27">
        <f t="shared" si="55"/>
        <v>2.5741567637712404E-2</v>
      </c>
      <c r="I196" s="25">
        <f t="shared" si="56"/>
        <v>36.054575690385001</v>
      </c>
      <c r="J196" s="26">
        <f>VLOOKUP($A196,'[1]Res_Unres FB by County 1516'!$A$10:$P$421,11,FALSE)</f>
        <v>0</v>
      </c>
      <c r="K196" s="26">
        <f>VLOOKUP($A196,'[1]Res_Unres FB by County 1516'!$A$10:$P$421,12,FALSE)</f>
        <v>124018.05</v>
      </c>
      <c r="L196" s="26">
        <f>VLOOKUP($A196,'[1]Res_Unres FB by County 1516'!$A$10:$P$421,13,FALSE)</f>
        <v>949373.74</v>
      </c>
      <c r="M196" s="27">
        <f t="shared" si="57"/>
        <v>0.96548084551943658</v>
      </c>
      <c r="N196" s="28">
        <f t="shared" si="58"/>
        <v>1352.2875806289055</v>
      </c>
      <c r="O196" s="26">
        <f>VLOOKUP($A196,'[1]Res_Unres FB by County 1516'!$A$10:$P$421,16,FALSE)</f>
        <v>1111769.1200000001</v>
      </c>
    </row>
    <row r="197" spans="1:15" x14ac:dyDescent="0.2">
      <c r="A197" s="1" t="s">
        <v>198</v>
      </c>
      <c r="B197" s="24" t="str">
        <f>VLOOKUP($A197,'[1]Res_Unres FB by County 1516'!$A$10:$P$421,3,FALSE)</f>
        <v>Napavine</v>
      </c>
      <c r="C197" s="25">
        <f>VLOOKUP($A197,'[1]Res_Unres FB by County 1516'!$A$10:$P$421,4,FALSE)</f>
        <v>793.39999999999986</v>
      </c>
      <c r="D197" s="26">
        <f>VLOOKUP($A197,'[1]Res_Unres FB by County 1516'!$A$10:$P$421,5,FALSE)</f>
        <v>0</v>
      </c>
      <c r="E197" s="27">
        <f t="shared" si="53"/>
        <v>0</v>
      </c>
      <c r="F197" s="25">
        <f t="shared" si="54"/>
        <v>0</v>
      </c>
      <c r="G197" s="26">
        <f>VLOOKUP($A197,'[1]Res_Unres FB by County 1516'!$A$10:$P$421,8,FALSE)</f>
        <v>46692.800000000003</v>
      </c>
      <c r="H197" s="27">
        <f t="shared" si="55"/>
        <v>3.748116742476458E-2</v>
      </c>
      <c r="I197" s="25">
        <f t="shared" si="56"/>
        <v>58.851525081925899</v>
      </c>
      <c r="J197" s="26">
        <f>VLOOKUP($A197,'[1]Res_Unres FB by County 1516'!$A$10:$P$421,11,FALSE)</f>
        <v>0</v>
      </c>
      <c r="K197" s="26">
        <f>VLOOKUP($A197,'[1]Res_Unres FB by County 1516'!$A$10:$P$421,12,FALSE)</f>
        <v>0</v>
      </c>
      <c r="L197" s="26">
        <f>VLOOKUP($A197,'[1]Res_Unres FB by County 1516'!$A$10:$P$421,13,FALSE)</f>
        <v>1199074.1599999999</v>
      </c>
      <c r="M197" s="27">
        <f t="shared" si="57"/>
        <v>0.96251883257523541</v>
      </c>
      <c r="N197" s="28">
        <f t="shared" si="58"/>
        <v>1511.3110158810186</v>
      </c>
      <c r="O197" s="26">
        <f>VLOOKUP($A197,'[1]Res_Unres FB by County 1516'!$A$10:$P$421,16,FALSE)</f>
        <v>1245766.96</v>
      </c>
    </row>
    <row r="198" spans="1:15" x14ac:dyDescent="0.2">
      <c r="A198" s="1" t="s">
        <v>199</v>
      </c>
      <c r="B198" s="24" t="str">
        <f>VLOOKUP($A198,'[1]Res_Unres FB by County 1516'!$A$10:$P$421,3,FALSE)</f>
        <v>Onalaska</v>
      </c>
      <c r="C198" s="25">
        <f>VLOOKUP($A198,'[1]Res_Unres FB by County 1516'!$A$10:$P$421,4,FALSE)</f>
        <v>755.04999999999984</v>
      </c>
      <c r="D198" s="26">
        <f>VLOOKUP($A198,'[1]Res_Unres FB by County 1516'!$A$10:$P$421,5,FALSE)</f>
        <v>0</v>
      </c>
      <c r="E198" s="27">
        <f t="shared" si="53"/>
        <v>0</v>
      </c>
      <c r="F198" s="25">
        <f t="shared" si="54"/>
        <v>0</v>
      </c>
      <c r="G198" s="26">
        <f>VLOOKUP($A198,'[1]Res_Unres FB by County 1516'!$A$10:$P$421,8,FALSE)</f>
        <v>93048.58</v>
      </c>
      <c r="H198" s="27">
        <f t="shared" si="55"/>
        <v>5.5732238999396201E-2</v>
      </c>
      <c r="I198" s="25">
        <f t="shared" si="56"/>
        <v>123.23499106019472</v>
      </c>
      <c r="J198" s="26">
        <f>VLOOKUP($A198,'[1]Res_Unres FB by County 1516'!$A$10:$P$421,11,FALSE)</f>
        <v>133396.91</v>
      </c>
      <c r="K198" s="26">
        <f>VLOOKUP($A198,'[1]Res_Unres FB by County 1516'!$A$10:$P$421,12,FALSE)</f>
        <v>0</v>
      </c>
      <c r="L198" s="26">
        <f>VLOOKUP($A198,'[1]Res_Unres FB by County 1516'!$A$10:$P$421,13,FALSE)</f>
        <v>1443119.23</v>
      </c>
      <c r="M198" s="27">
        <f t="shared" si="57"/>
        <v>0.94426776100060372</v>
      </c>
      <c r="N198" s="28">
        <f t="shared" si="58"/>
        <v>2087.9625720150984</v>
      </c>
      <c r="O198" s="26">
        <f>VLOOKUP($A198,'[1]Res_Unres FB by County 1516'!$A$10:$P$421,16,FALSE)</f>
        <v>1669564.72</v>
      </c>
    </row>
    <row r="199" spans="1:15" x14ac:dyDescent="0.2">
      <c r="A199" s="1" t="s">
        <v>200</v>
      </c>
      <c r="B199" s="24" t="str">
        <f>VLOOKUP($A199,'[1]Res_Unres FB by County 1516'!$A$10:$P$421,3,FALSE)</f>
        <v>Toledo</v>
      </c>
      <c r="C199" s="25">
        <f>VLOOKUP($A199,'[1]Res_Unres FB by County 1516'!$A$10:$P$421,4,FALSE)</f>
        <v>754.43</v>
      </c>
      <c r="D199" s="26">
        <f>VLOOKUP($A199,'[1]Res_Unres FB by County 1516'!$A$10:$P$421,5,FALSE)</f>
        <v>0</v>
      </c>
      <c r="E199" s="27">
        <f t="shared" si="53"/>
        <v>0</v>
      </c>
      <c r="F199" s="25">
        <f t="shared" si="54"/>
        <v>0</v>
      </c>
      <c r="G199" s="26">
        <f>VLOOKUP($A199,'[1]Res_Unres FB by County 1516'!$A$10:$P$421,8,FALSE)</f>
        <v>33529.370000000003</v>
      </c>
      <c r="H199" s="27">
        <f t="shared" si="55"/>
        <v>3.6242514342544656E-2</v>
      </c>
      <c r="I199" s="25">
        <f t="shared" si="56"/>
        <v>44.443314820460486</v>
      </c>
      <c r="J199" s="26">
        <f>VLOOKUP($A199,'[1]Res_Unres FB by County 1516'!$A$10:$P$421,11,FALSE)</f>
        <v>0</v>
      </c>
      <c r="K199" s="26">
        <f>VLOOKUP($A199,'[1]Res_Unres FB by County 1516'!$A$10:$P$421,12,FALSE)</f>
        <v>10802.78</v>
      </c>
      <c r="L199" s="26">
        <f>VLOOKUP($A199,'[1]Res_Unres FB by County 1516'!$A$10:$P$421,13,FALSE)</f>
        <v>880807.03</v>
      </c>
      <c r="M199" s="27">
        <f t="shared" si="57"/>
        <v>0.96375748565745534</v>
      </c>
      <c r="N199" s="28">
        <f t="shared" si="58"/>
        <v>1181.8323900163039</v>
      </c>
      <c r="O199" s="26">
        <f>VLOOKUP($A199,'[1]Res_Unres FB by County 1516'!$A$10:$P$421,16,FALSE)</f>
        <v>925139.18</v>
      </c>
    </row>
    <row r="200" spans="1:15" x14ac:dyDescent="0.2">
      <c r="A200" s="1" t="s">
        <v>201</v>
      </c>
      <c r="B200" s="24" t="str">
        <f>VLOOKUP($A200,'[1]Res_Unres FB by County 1516'!$A$10:$P$421,3,FALSE)</f>
        <v>Valley</v>
      </c>
      <c r="C200" s="25">
        <f>VLOOKUP($A200,'[1]Res_Unres FB by County 1516'!$A$10:$P$421,4,FALSE)</f>
        <v>710.32</v>
      </c>
      <c r="D200" s="26">
        <f>VLOOKUP($A200,'[1]Res_Unres FB by County 1516'!$A$10:$P$421,5,FALSE)</f>
        <v>249137.18</v>
      </c>
      <c r="E200" s="27">
        <f t="shared" si="53"/>
        <v>0.29547661151736604</v>
      </c>
      <c r="F200" s="25">
        <f t="shared" si="54"/>
        <v>350.73935690956188</v>
      </c>
      <c r="G200" s="26">
        <f>VLOOKUP($A200,'[1]Res_Unres FB by County 1516'!$A$10:$P$421,8,FALSE)</f>
        <v>1934.82</v>
      </c>
      <c r="H200" s="27">
        <f t="shared" si="55"/>
        <v>2.294695867939222E-3</v>
      </c>
      <c r="I200" s="25">
        <f t="shared" si="56"/>
        <v>2.7238709314111946</v>
      </c>
      <c r="J200" s="26">
        <f>VLOOKUP($A200,'[1]Res_Unres FB by County 1516'!$A$10:$P$421,11,FALSE)</f>
        <v>37600</v>
      </c>
      <c r="K200" s="26">
        <f>VLOOKUP($A200,'[1]Res_Unres FB by County 1516'!$A$10:$P$421,12,FALSE)</f>
        <v>350256.73</v>
      </c>
      <c r="L200" s="26">
        <f>VLOOKUP($A200,'[1]Res_Unres FB by County 1516'!$A$10:$P$421,13,FALSE)</f>
        <v>204241.83</v>
      </c>
      <c r="M200" s="27">
        <f t="shared" si="57"/>
        <v>0.70222869261469456</v>
      </c>
      <c r="N200" s="28">
        <f t="shared" si="58"/>
        <v>833.56594211059792</v>
      </c>
      <c r="O200" s="26">
        <f>VLOOKUP($A200,'[1]Res_Unres FB by County 1516'!$A$10:$P$421,16,FALSE)</f>
        <v>843170.56</v>
      </c>
    </row>
    <row r="201" spans="1:15" x14ac:dyDescent="0.2">
      <c r="A201" s="1" t="s">
        <v>202</v>
      </c>
      <c r="B201" s="24" t="str">
        <f>VLOOKUP($A201,'[1]Res_Unres FB by County 1516'!$A$10:$P$421,3,FALSE)</f>
        <v>Grand Coulee Dam</v>
      </c>
      <c r="C201" s="25">
        <f>VLOOKUP($A201,'[1]Res_Unres FB by County 1516'!$A$10:$P$421,4,FALSE)</f>
        <v>705.70999999999992</v>
      </c>
      <c r="D201" s="26">
        <f>VLOOKUP($A201,'[1]Res_Unres FB by County 1516'!$A$10:$P$421,5,FALSE)</f>
        <v>28352.03</v>
      </c>
      <c r="E201" s="27">
        <f t="shared" si="53"/>
        <v>3.5072238442675506E-2</v>
      </c>
      <c r="F201" s="25">
        <f t="shared" si="54"/>
        <v>40.175185274404505</v>
      </c>
      <c r="G201" s="26">
        <f>VLOOKUP($A201,'[1]Res_Unres FB by County 1516'!$A$10:$P$421,8,FALSE)</f>
        <v>58708.83</v>
      </c>
      <c r="H201" s="27">
        <f t="shared" si="55"/>
        <v>7.2624432340488529E-2</v>
      </c>
      <c r="I201" s="25">
        <f t="shared" si="56"/>
        <v>83.191155007014231</v>
      </c>
      <c r="J201" s="26">
        <f>VLOOKUP($A201,'[1]Res_Unres FB by County 1516'!$A$10:$P$421,11,FALSE)</f>
        <v>0</v>
      </c>
      <c r="K201" s="26">
        <f>VLOOKUP($A201,'[1]Res_Unres FB by County 1516'!$A$10:$P$421,12,FALSE)</f>
        <v>19584.03</v>
      </c>
      <c r="L201" s="26">
        <f>VLOOKUP($A201,'[1]Res_Unres FB by County 1516'!$A$10:$P$421,13,FALSE)</f>
        <v>701744.63</v>
      </c>
      <c r="M201" s="27">
        <f t="shared" si="57"/>
        <v>0.89230332921683597</v>
      </c>
      <c r="N201" s="28">
        <f t="shared" si="58"/>
        <v>1022.1318388573211</v>
      </c>
      <c r="O201" s="26">
        <f>VLOOKUP($A201,'[1]Res_Unres FB by County 1516'!$A$10:$P$421,16,FALSE)</f>
        <v>808389.52</v>
      </c>
    </row>
    <row r="202" spans="1:15" x14ac:dyDescent="0.2">
      <c r="A202" s="1" t="s">
        <v>203</v>
      </c>
      <c r="B202" s="24" t="str">
        <f>VLOOKUP($A202,'[1]Res_Unres FB by County 1516'!$A$10:$P$421,3,FALSE)</f>
        <v>Pioneer</v>
      </c>
      <c r="C202" s="25">
        <f>VLOOKUP($A202,'[1]Res_Unres FB by County 1516'!$A$10:$P$421,4,FALSE)</f>
        <v>701.15</v>
      </c>
      <c r="D202" s="26">
        <f>VLOOKUP($A202,'[1]Res_Unres FB by County 1516'!$A$10:$P$421,5,FALSE)</f>
        <v>0</v>
      </c>
      <c r="E202" s="27">
        <f t="shared" si="53"/>
        <v>0</v>
      </c>
      <c r="F202" s="25">
        <f t="shared" si="54"/>
        <v>0</v>
      </c>
      <c r="G202" s="26">
        <f>VLOOKUP($A202,'[1]Res_Unres FB by County 1516'!$A$10:$P$421,8,FALSE)</f>
        <v>43236.68</v>
      </c>
      <c r="H202" s="27">
        <f t="shared" si="55"/>
        <v>1.3169625807367439E-2</v>
      </c>
      <c r="I202" s="25">
        <f t="shared" si="56"/>
        <v>61.665378307066966</v>
      </c>
      <c r="J202" s="26">
        <f>VLOOKUP($A202,'[1]Res_Unres FB by County 1516'!$A$10:$P$421,11,FALSE)</f>
        <v>0</v>
      </c>
      <c r="K202" s="26">
        <f>VLOOKUP($A202,'[1]Res_Unres FB by County 1516'!$A$10:$P$421,12,FALSE)</f>
        <v>29568.68</v>
      </c>
      <c r="L202" s="26">
        <f>VLOOKUP($A202,'[1]Res_Unres FB by County 1516'!$A$10:$P$421,13,FALSE)</f>
        <v>3210255.2700000005</v>
      </c>
      <c r="M202" s="27">
        <f t="shared" si="57"/>
        <v>0.98683037419263275</v>
      </c>
      <c r="N202" s="28">
        <f t="shared" si="58"/>
        <v>4620.7287313698935</v>
      </c>
      <c r="O202" s="26">
        <f>VLOOKUP($A202,'[1]Res_Unres FB by County 1516'!$A$10:$P$421,16,FALSE)</f>
        <v>3283060.63</v>
      </c>
    </row>
    <row r="203" spans="1:15" x14ac:dyDescent="0.2">
      <c r="A203" s="1" t="s">
        <v>204</v>
      </c>
      <c r="B203" s="24" t="str">
        <f>VLOOKUP($A203,'[1]Res_Unres FB by County 1516'!$A$10:$P$421,3,FALSE)</f>
        <v>North Beach</v>
      </c>
      <c r="C203" s="25">
        <f>VLOOKUP($A203,'[1]Res_Unres FB by County 1516'!$A$10:$P$421,4,FALSE)</f>
        <v>679.4</v>
      </c>
      <c r="D203" s="26">
        <f>VLOOKUP($A203,'[1]Res_Unres FB by County 1516'!$A$10:$P$421,5,FALSE)</f>
        <v>0</v>
      </c>
      <c r="E203" s="27">
        <f t="shared" si="53"/>
        <v>0</v>
      </c>
      <c r="F203" s="25">
        <f t="shared" si="54"/>
        <v>0</v>
      </c>
      <c r="G203" s="26">
        <f>VLOOKUP($A203,'[1]Res_Unres FB by County 1516'!$A$10:$P$421,8,FALSE)</f>
        <v>18245.330000000002</v>
      </c>
      <c r="H203" s="27">
        <f t="shared" si="55"/>
        <v>1.7319247494632723E-2</v>
      </c>
      <c r="I203" s="25">
        <f t="shared" si="56"/>
        <v>26.855063291139246</v>
      </c>
      <c r="J203" s="26">
        <f>VLOOKUP($A203,'[1]Res_Unres FB by County 1516'!$A$10:$P$421,11,FALSE)</f>
        <v>0</v>
      </c>
      <c r="K203" s="26">
        <f>VLOOKUP($A203,'[1]Res_Unres FB by County 1516'!$A$10:$P$421,12,FALSE)</f>
        <v>2500</v>
      </c>
      <c r="L203" s="26">
        <f>VLOOKUP($A203,'[1]Res_Unres FB by County 1516'!$A$10:$P$421,13,FALSE)</f>
        <v>1032725.96</v>
      </c>
      <c r="M203" s="27">
        <f t="shared" si="57"/>
        <v>0.98268075250536724</v>
      </c>
      <c r="N203" s="28">
        <f t="shared" si="58"/>
        <v>1523.7355902266706</v>
      </c>
      <c r="O203" s="26">
        <f>VLOOKUP($A203,'[1]Res_Unres FB by County 1516'!$A$10:$P$421,16,FALSE)</f>
        <v>1053471.29</v>
      </c>
    </row>
    <row r="204" spans="1:15" x14ac:dyDescent="0.2">
      <c r="A204" s="1" t="s">
        <v>205</v>
      </c>
      <c r="B204" s="24" t="str">
        <f>VLOOKUP($A204,'[1]Res_Unres FB by County 1516'!$A$10:$P$421,3,FALSE)</f>
        <v>Manson</v>
      </c>
      <c r="C204" s="25">
        <f>VLOOKUP($A204,'[1]Res_Unres FB by County 1516'!$A$10:$P$421,4,FALSE)</f>
        <v>673.05</v>
      </c>
      <c r="D204" s="26">
        <f>VLOOKUP($A204,'[1]Res_Unres FB by County 1516'!$A$10:$P$421,5,FALSE)</f>
        <v>0</v>
      </c>
      <c r="E204" s="27">
        <f t="shared" si="53"/>
        <v>0</v>
      </c>
      <c r="F204" s="25">
        <f t="shared" si="54"/>
        <v>0</v>
      </c>
      <c r="G204" s="26">
        <f>VLOOKUP($A204,'[1]Res_Unres FB by County 1516'!$A$10:$P$421,8,FALSE)</f>
        <v>108052.46</v>
      </c>
      <c r="H204" s="27">
        <f t="shared" si="55"/>
        <v>0.222534259661644</v>
      </c>
      <c r="I204" s="25">
        <f t="shared" si="56"/>
        <v>160.54150508877501</v>
      </c>
      <c r="J204" s="26">
        <f>VLOOKUP($A204,'[1]Res_Unres FB by County 1516'!$A$10:$P$421,11,FALSE)</f>
        <v>0</v>
      </c>
      <c r="K204" s="26">
        <f>VLOOKUP($A204,'[1]Res_Unres FB by County 1516'!$A$10:$P$421,12,FALSE)</f>
        <v>0</v>
      </c>
      <c r="L204" s="26">
        <f>VLOOKUP($A204,'[1]Res_Unres FB by County 1516'!$A$10:$P$421,13,FALSE)</f>
        <v>377501.81</v>
      </c>
      <c r="M204" s="27">
        <f t="shared" si="57"/>
        <v>0.77746574033835592</v>
      </c>
      <c r="N204" s="28">
        <f t="shared" si="58"/>
        <v>560.88226729069163</v>
      </c>
      <c r="O204" s="26">
        <f>VLOOKUP($A204,'[1]Res_Unres FB by County 1516'!$A$10:$P$421,16,FALSE)</f>
        <v>485554.27</v>
      </c>
    </row>
    <row r="205" spans="1:15" x14ac:dyDescent="0.2">
      <c r="A205" s="1" t="s">
        <v>206</v>
      </c>
      <c r="B205" s="24" t="str">
        <f>VLOOKUP($A205,'[1]Res_Unres FB by County 1516'!$A$10:$P$421,3,FALSE)</f>
        <v>Winlock</v>
      </c>
      <c r="C205" s="25">
        <f>VLOOKUP($A205,'[1]Res_Unres FB by County 1516'!$A$10:$P$421,4,FALSE)</f>
        <v>670.18</v>
      </c>
      <c r="D205" s="26">
        <f>VLOOKUP($A205,'[1]Res_Unres FB by County 1516'!$A$10:$P$421,5,FALSE)</f>
        <v>20000</v>
      </c>
      <c r="E205" s="27">
        <f t="shared" si="53"/>
        <v>1.8473665314397446E-2</v>
      </c>
      <c r="F205" s="25">
        <f t="shared" si="54"/>
        <v>29.842728819123224</v>
      </c>
      <c r="G205" s="26">
        <f>VLOOKUP($A205,'[1]Res_Unres FB by County 1516'!$A$10:$P$421,8,FALSE)</f>
        <v>98805.96</v>
      </c>
      <c r="H205" s="27">
        <f t="shared" si="55"/>
        <v>9.1265411805387081E-2</v>
      </c>
      <c r="I205" s="25">
        <f t="shared" si="56"/>
        <v>147.43197349965683</v>
      </c>
      <c r="J205" s="26">
        <f>VLOOKUP($A205,'[1]Res_Unres FB by County 1516'!$A$10:$P$421,11,FALSE)</f>
        <v>0</v>
      </c>
      <c r="K205" s="26">
        <f>VLOOKUP($A205,'[1]Res_Unres FB by County 1516'!$A$10:$P$421,12,FALSE)</f>
        <v>0</v>
      </c>
      <c r="L205" s="26">
        <f>VLOOKUP($A205,'[1]Res_Unres FB by County 1516'!$A$10:$P$421,13,FALSE)</f>
        <v>963816.23</v>
      </c>
      <c r="M205" s="27">
        <f t="shared" si="57"/>
        <v>0.89026092288021552</v>
      </c>
      <c r="N205" s="28">
        <f t="shared" si="58"/>
        <v>1438.1453191679848</v>
      </c>
      <c r="O205" s="26">
        <f>VLOOKUP($A205,'[1]Res_Unres FB by County 1516'!$A$10:$P$421,16,FALSE)</f>
        <v>1082622.19</v>
      </c>
    </row>
    <row r="206" spans="1:15" x14ac:dyDescent="0.2">
      <c r="A206" s="1" t="s">
        <v>207</v>
      </c>
      <c r="B206" s="24" t="str">
        <f>VLOOKUP($A206,'[1]Res_Unres FB by County 1516'!$A$10:$P$421,3,FALSE)</f>
        <v>Union Gap</v>
      </c>
      <c r="C206" s="25">
        <f>VLOOKUP($A206,'[1]Res_Unres FB by County 1516'!$A$10:$P$421,4,FALSE)</f>
        <v>663.76</v>
      </c>
      <c r="D206" s="26">
        <f>VLOOKUP($A206,'[1]Res_Unres FB by County 1516'!$A$10:$P$421,5,FALSE)</f>
        <v>0</v>
      </c>
      <c r="E206" s="27">
        <f t="shared" si="53"/>
        <v>0</v>
      </c>
      <c r="F206" s="25">
        <f t="shared" si="54"/>
        <v>0</v>
      </c>
      <c r="G206" s="26">
        <f>VLOOKUP($A206,'[1]Res_Unres FB by County 1516'!$A$10:$P$421,8,FALSE)</f>
        <v>0</v>
      </c>
      <c r="H206" s="27">
        <f t="shared" si="55"/>
        <v>0</v>
      </c>
      <c r="I206" s="25">
        <f t="shared" si="56"/>
        <v>0</v>
      </c>
      <c r="J206" s="26">
        <f>VLOOKUP($A206,'[1]Res_Unres FB by County 1516'!$A$10:$P$421,11,FALSE)</f>
        <v>1711773.31</v>
      </c>
      <c r="K206" s="26">
        <f>VLOOKUP($A206,'[1]Res_Unres FB by County 1516'!$A$10:$P$421,12,FALSE)</f>
        <v>0</v>
      </c>
      <c r="L206" s="26">
        <f>VLOOKUP($A206,'[1]Res_Unres FB by County 1516'!$A$10:$P$421,13,FALSE)</f>
        <v>2452037.23</v>
      </c>
      <c r="M206" s="27">
        <f t="shared" si="57"/>
        <v>1</v>
      </c>
      <c r="N206" s="28">
        <f t="shared" si="58"/>
        <v>6273.0663794142465</v>
      </c>
      <c r="O206" s="26">
        <f>VLOOKUP($A206,'[1]Res_Unres FB by County 1516'!$A$10:$P$421,16,FALSE)</f>
        <v>4163810.54</v>
      </c>
    </row>
    <row r="207" spans="1:15" x14ac:dyDescent="0.2">
      <c r="A207" s="1" t="s">
        <v>208</v>
      </c>
      <c r="B207" s="24" t="str">
        <f>VLOOKUP($A207,'[1]Res_Unres FB by County 1516'!$A$10:$P$421,3,FALSE)</f>
        <v>Asotin-Anatone</v>
      </c>
      <c r="C207" s="25">
        <f>VLOOKUP($A207,'[1]Res_Unres FB by County 1516'!$A$10:$P$421,4,FALSE)</f>
        <v>658.05000000000007</v>
      </c>
      <c r="D207" s="26">
        <f>VLOOKUP($A207,'[1]Res_Unres FB by County 1516'!$A$10:$P$421,5,FALSE)</f>
        <v>2326.02</v>
      </c>
      <c r="E207" s="27">
        <f t="shared" si="53"/>
        <v>1.8104019117617541E-3</v>
      </c>
      <c r="F207" s="25">
        <f t="shared" si="54"/>
        <v>3.5347162069751534</v>
      </c>
      <c r="G207" s="26">
        <f>VLOOKUP($A207,'[1]Res_Unres FB by County 1516'!$A$10:$P$421,8,FALSE)</f>
        <v>365</v>
      </c>
      <c r="H207" s="27">
        <f t="shared" si="55"/>
        <v>2.8408900086544407E-4</v>
      </c>
      <c r="I207" s="25">
        <f t="shared" si="56"/>
        <v>0.55466909809285003</v>
      </c>
      <c r="J207" s="26">
        <f>VLOOKUP($A207,'[1]Res_Unres FB by County 1516'!$A$10:$P$421,11,FALSE)</f>
        <v>0</v>
      </c>
      <c r="K207" s="26">
        <f>VLOOKUP($A207,'[1]Res_Unres FB by County 1516'!$A$10:$P$421,12,FALSE)</f>
        <v>0</v>
      </c>
      <c r="L207" s="26">
        <f>VLOOKUP($A207,'[1]Res_Unres FB by County 1516'!$A$10:$P$421,13,FALSE)</f>
        <v>1282117.6100000001</v>
      </c>
      <c r="M207" s="27">
        <f t="shared" si="57"/>
        <v>0.99790550908737297</v>
      </c>
      <c r="N207" s="28">
        <f t="shared" si="58"/>
        <v>1948.3589544867411</v>
      </c>
      <c r="O207" s="26">
        <f>VLOOKUP($A207,'[1]Res_Unres FB by County 1516'!$A$10:$P$421,16,FALSE)</f>
        <v>1284808.6299999999</v>
      </c>
    </row>
    <row r="208" spans="1:15" x14ac:dyDescent="0.2">
      <c r="A208" s="1" t="s">
        <v>209</v>
      </c>
      <c r="B208" s="24" t="str">
        <f>VLOOKUP($A208,'[1]Res_Unres FB by County 1516'!$A$10:$P$421,3,FALSE)</f>
        <v>Kittitas</v>
      </c>
      <c r="C208" s="25">
        <f>VLOOKUP($A208,'[1]Res_Unres FB by County 1516'!$A$10:$P$421,4,FALSE)</f>
        <v>655.08000000000015</v>
      </c>
      <c r="D208" s="26">
        <f>VLOOKUP($A208,'[1]Res_Unres FB by County 1516'!$A$10:$P$421,5,FALSE)</f>
        <v>0</v>
      </c>
      <c r="E208" s="27">
        <f t="shared" si="53"/>
        <v>0</v>
      </c>
      <c r="F208" s="25">
        <f t="shared" si="54"/>
        <v>0</v>
      </c>
      <c r="G208" s="26">
        <f>VLOOKUP($A208,'[1]Res_Unres FB by County 1516'!$A$10:$P$421,8,FALSE)</f>
        <v>0</v>
      </c>
      <c r="H208" s="27">
        <f t="shared" si="55"/>
        <v>0</v>
      </c>
      <c r="I208" s="25">
        <f t="shared" si="56"/>
        <v>0</v>
      </c>
      <c r="J208" s="26">
        <f>VLOOKUP($A208,'[1]Res_Unres FB by County 1516'!$A$10:$P$421,11,FALSE)</f>
        <v>36390.29</v>
      </c>
      <c r="K208" s="26">
        <f>VLOOKUP($A208,'[1]Res_Unres FB by County 1516'!$A$10:$P$421,12,FALSE)</f>
        <v>0</v>
      </c>
      <c r="L208" s="26">
        <f>VLOOKUP($A208,'[1]Res_Unres FB by County 1516'!$A$10:$P$421,13,FALSE)</f>
        <v>861141.89</v>
      </c>
      <c r="M208" s="27">
        <f t="shared" si="57"/>
        <v>1</v>
      </c>
      <c r="N208" s="28">
        <f t="shared" si="58"/>
        <v>1370.1107956280146</v>
      </c>
      <c r="O208" s="26">
        <f>VLOOKUP($A208,'[1]Res_Unres FB by County 1516'!$A$10:$P$421,16,FALSE)</f>
        <v>897532.18</v>
      </c>
    </row>
    <row r="209" spans="1:15" x14ac:dyDescent="0.2">
      <c r="A209" s="1" t="s">
        <v>210</v>
      </c>
      <c r="B209" s="24" t="str">
        <f>VLOOKUP($A209,'[1]Res_Unres FB by County 1516'!$A$10:$P$421,3,FALSE)</f>
        <v>Toutle Lake</v>
      </c>
      <c r="C209" s="25">
        <f>VLOOKUP($A209,'[1]Res_Unres FB by County 1516'!$A$10:$P$421,4,FALSE)</f>
        <v>631.66999999999985</v>
      </c>
      <c r="D209" s="26">
        <f>VLOOKUP($A209,'[1]Res_Unres FB by County 1516'!$A$10:$P$421,5,FALSE)</f>
        <v>0</v>
      </c>
      <c r="E209" s="27">
        <f t="shared" si="53"/>
        <v>0</v>
      </c>
      <c r="F209" s="25">
        <f t="shared" si="54"/>
        <v>0</v>
      </c>
      <c r="G209" s="26">
        <f>VLOOKUP($A209,'[1]Res_Unres FB by County 1516'!$A$10:$P$421,8,FALSE)</f>
        <v>0</v>
      </c>
      <c r="H209" s="27">
        <f t="shared" si="55"/>
        <v>0</v>
      </c>
      <c r="I209" s="25">
        <f t="shared" si="56"/>
        <v>0</v>
      </c>
      <c r="J209" s="26">
        <f>VLOOKUP($A209,'[1]Res_Unres FB by County 1516'!$A$10:$P$421,11,FALSE)</f>
        <v>0</v>
      </c>
      <c r="K209" s="26">
        <f>VLOOKUP($A209,'[1]Res_Unres FB by County 1516'!$A$10:$P$421,12,FALSE)</f>
        <v>0</v>
      </c>
      <c r="L209" s="26">
        <f>VLOOKUP($A209,'[1]Res_Unres FB by County 1516'!$A$10:$P$421,13,FALSE)</f>
        <v>1542206.64</v>
      </c>
      <c r="M209" s="27">
        <f t="shared" si="57"/>
        <v>1</v>
      </c>
      <c r="N209" s="28">
        <f t="shared" si="58"/>
        <v>2441.4752006585722</v>
      </c>
      <c r="O209" s="26">
        <f>VLOOKUP($A209,'[1]Res_Unres FB by County 1516'!$A$10:$P$421,16,FALSE)</f>
        <v>1542206.64</v>
      </c>
    </row>
    <row r="210" spans="1:15" x14ac:dyDescent="0.2">
      <c r="A210" s="1" t="s">
        <v>211</v>
      </c>
      <c r="B210" s="24" t="str">
        <f>VLOOKUP($A210,'[1]Res_Unres FB by County 1516'!$A$10:$P$421,3,FALSE)</f>
        <v>Griffin</v>
      </c>
      <c r="C210" s="25">
        <f>VLOOKUP($A210,'[1]Res_Unres FB by County 1516'!$A$10:$P$421,4,FALSE)</f>
        <v>630.15</v>
      </c>
      <c r="D210" s="26">
        <f>VLOOKUP($A210,'[1]Res_Unres FB by County 1516'!$A$10:$P$421,5,FALSE)</f>
        <v>0</v>
      </c>
      <c r="E210" s="27">
        <f t="shared" si="53"/>
        <v>0</v>
      </c>
      <c r="F210" s="25">
        <f t="shared" si="54"/>
        <v>0</v>
      </c>
      <c r="G210" s="26">
        <f>VLOOKUP($A210,'[1]Res_Unres FB by County 1516'!$A$10:$P$421,8,FALSE)</f>
        <v>32909.620000000003</v>
      </c>
      <c r="H210" s="27">
        <f t="shared" si="55"/>
        <v>1.351018333308791E-2</v>
      </c>
      <c r="I210" s="25">
        <f t="shared" si="56"/>
        <v>52.225057525985882</v>
      </c>
      <c r="J210" s="26">
        <f>VLOOKUP($A210,'[1]Res_Unres FB by County 1516'!$A$10:$P$421,11,FALSE)</f>
        <v>0</v>
      </c>
      <c r="K210" s="26">
        <f>VLOOKUP($A210,'[1]Res_Unres FB by County 1516'!$A$10:$P$421,12,FALSE)</f>
        <v>509648.99</v>
      </c>
      <c r="L210" s="26">
        <f>VLOOKUP($A210,'[1]Res_Unres FB by County 1516'!$A$10:$P$421,13,FALSE)</f>
        <v>1893353.56</v>
      </c>
      <c r="M210" s="27">
        <f t="shared" si="57"/>
        <v>0.98648981666691204</v>
      </c>
      <c r="N210" s="28">
        <f t="shared" si="58"/>
        <v>3813.3818138538441</v>
      </c>
      <c r="O210" s="26">
        <f>VLOOKUP($A210,'[1]Res_Unres FB by County 1516'!$A$10:$P$421,16,FALSE)</f>
        <v>2435912.17</v>
      </c>
    </row>
    <row r="211" spans="1:15" x14ac:dyDescent="0.2">
      <c r="A211" s="1" t="s">
        <v>212</v>
      </c>
      <c r="B211" s="24" t="str">
        <f>VLOOKUP($A211,'[1]Res_Unres FB by County 1516'!$A$10:$P$421,3,FALSE)</f>
        <v>South Bend</v>
      </c>
      <c r="C211" s="25">
        <f>VLOOKUP($A211,'[1]Res_Unres FB by County 1516'!$A$10:$P$421,4,FALSE)</f>
        <v>624.7399999999999</v>
      </c>
      <c r="D211" s="26">
        <f>VLOOKUP($A211,'[1]Res_Unres FB by County 1516'!$A$10:$P$421,5,FALSE)</f>
        <v>0</v>
      </c>
      <c r="E211" s="27">
        <f t="shared" si="53"/>
        <v>0</v>
      </c>
      <c r="F211" s="25">
        <f t="shared" si="54"/>
        <v>0</v>
      </c>
      <c r="G211" s="26">
        <f>VLOOKUP($A211,'[1]Res_Unres FB by County 1516'!$A$10:$P$421,8,FALSE)</f>
        <v>27845.78</v>
      </c>
      <c r="H211" s="27">
        <f t="shared" si="55"/>
        <v>2.734271639946035E-2</v>
      </c>
      <c r="I211" s="25">
        <f t="shared" si="56"/>
        <v>44.571789864583671</v>
      </c>
      <c r="J211" s="26">
        <f>VLOOKUP($A211,'[1]Res_Unres FB by County 1516'!$A$10:$P$421,11,FALSE)</f>
        <v>0</v>
      </c>
      <c r="K211" s="26">
        <f>VLOOKUP($A211,'[1]Res_Unres FB by County 1516'!$A$10:$P$421,12,FALSE)</f>
        <v>63387.37</v>
      </c>
      <c r="L211" s="26">
        <f>VLOOKUP($A211,'[1]Res_Unres FB by County 1516'!$A$10:$P$421,13,FALSE)</f>
        <v>927165.3</v>
      </c>
      <c r="M211" s="27">
        <f t="shared" si="57"/>
        <v>0.97265728360053971</v>
      </c>
      <c r="N211" s="28">
        <f t="shared" si="58"/>
        <v>1585.5438582450304</v>
      </c>
      <c r="O211" s="26">
        <f>VLOOKUP($A211,'[1]Res_Unres FB by County 1516'!$A$10:$P$421,16,FALSE)</f>
        <v>1018398.45</v>
      </c>
    </row>
    <row r="212" spans="1:15" x14ac:dyDescent="0.2">
      <c r="A212" s="1" t="s">
        <v>213</v>
      </c>
      <c r="B212" s="24" t="str">
        <f>VLOOKUP($A212,'[1]Res_Unres FB by County 1516'!$A$10:$P$421,3,FALSE)</f>
        <v>Ocosta</v>
      </c>
      <c r="C212" s="25">
        <f>VLOOKUP($A212,'[1]Res_Unres FB by County 1516'!$A$10:$P$421,4,FALSE)</f>
        <v>621.54999999999995</v>
      </c>
      <c r="D212" s="26">
        <f>VLOOKUP($A212,'[1]Res_Unres FB by County 1516'!$A$10:$P$421,5,FALSE)</f>
        <v>0</v>
      </c>
      <c r="E212" s="27">
        <f t="shared" si="53"/>
        <v>0</v>
      </c>
      <c r="F212" s="25">
        <f t="shared" si="54"/>
        <v>0</v>
      </c>
      <c r="G212" s="26">
        <f>VLOOKUP($A212,'[1]Res_Unres FB by County 1516'!$A$10:$P$421,8,FALSE)</f>
        <v>4872.82</v>
      </c>
      <c r="H212" s="27">
        <f t="shared" si="55"/>
        <v>3.835433682752438E-3</v>
      </c>
      <c r="I212" s="25">
        <f t="shared" si="56"/>
        <v>7.839787627704931</v>
      </c>
      <c r="J212" s="26">
        <f>VLOOKUP($A212,'[1]Res_Unres FB by County 1516'!$A$10:$P$421,11,FALSE)</f>
        <v>0</v>
      </c>
      <c r="K212" s="26">
        <f>VLOOKUP($A212,'[1]Res_Unres FB by County 1516'!$A$10:$P$421,12,FALSE)</f>
        <v>431705</v>
      </c>
      <c r="L212" s="26">
        <f>VLOOKUP($A212,'[1]Res_Unres FB by County 1516'!$A$10:$P$421,13,FALSE)</f>
        <v>833896.5</v>
      </c>
      <c r="M212" s="27">
        <f t="shared" si="57"/>
        <v>0.99616456631724748</v>
      </c>
      <c r="N212" s="28">
        <f t="shared" si="58"/>
        <v>2036.2022363446224</v>
      </c>
      <c r="O212" s="26">
        <f>VLOOKUP($A212,'[1]Res_Unres FB by County 1516'!$A$10:$P$421,16,FALSE)</f>
        <v>1270474.32</v>
      </c>
    </row>
    <row r="213" spans="1:15" x14ac:dyDescent="0.2">
      <c r="A213" s="1" t="s">
        <v>214</v>
      </c>
      <c r="B213" s="24" t="str">
        <f>VLOOKUP($A213,'[1]Res_Unres FB by County 1516'!$A$10:$P$421,3,FALSE)</f>
        <v>Raymond</v>
      </c>
      <c r="C213" s="25">
        <f>VLOOKUP($A213,'[1]Res_Unres FB by County 1516'!$A$10:$P$421,4,FALSE)</f>
        <v>618.39</v>
      </c>
      <c r="D213" s="26">
        <f>VLOOKUP($A213,'[1]Res_Unres FB by County 1516'!$A$10:$P$421,5,FALSE)</f>
        <v>0</v>
      </c>
      <c r="E213" s="27">
        <f t="shared" si="53"/>
        <v>0</v>
      </c>
      <c r="F213" s="25">
        <f t="shared" si="54"/>
        <v>0</v>
      </c>
      <c r="G213" s="26">
        <f>VLOOKUP($A213,'[1]Res_Unres FB by County 1516'!$A$10:$P$421,8,FALSE)</f>
        <v>0</v>
      </c>
      <c r="H213" s="27">
        <f t="shared" si="55"/>
        <v>0</v>
      </c>
      <c r="I213" s="25">
        <f t="shared" si="56"/>
        <v>0</v>
      </c>
      <c r="J213" s="26">
        <f>VLOOKUP($A213,'[1]Res_Unres FB by County 1516'!$A$10:$P$421,11,FALSE)</f>
        <v>0</v>
      </c>
      <c r="K213" s="26">
        <f>VLOOKUP($A213,'[1]Res_Unres FB by County 1516'!$A$10:$P$421,12,FALSE)</f>
        <v>182552.08</v>
      </c>
      <c r="L213" s="26">
        <f>VLOOKUP($A213,'[1]Res_Unres FB by County 1516'!$A$10:$P$421,13,FALSE)</f>
        <v>1249084.1200000001</v>
      </c>
      <c r="M213" s="27">
        <f t="shared" si="57"/>
        <v>1.0000000000000002</v>
      </c>
      <c r="N213" s="28">
        <f t="shared" si="58"/>
        <v>2315.1024434418414</v>
      </c>
      <c r="O213" s="26">
        <f>VLOOKUP($A213,'[1]Res_Unres FB by County 1516'!$A$10:$P$421,16,FALSE)</f>
        <v>1431636.2</v>
      </c>
    </row>
    <row r="214" spans="1:15" x14ac:dyDescent="0.2">
      <c r="A214" s="1" t="s">
        <v>215</v>
      </c>
      <c r="B214" s="24" t="str">
        <f>VLOOKUP($A214,'[1]Res_Unres FB by County 1516'!$A$10:$P$421,3,FALSE)</f>
        <v>La Conner</v>
      </c>
      <c r="C214" s="25">
        <f>VLOOKUP($A214,'[1]Res_Unres FB by County 1516'!$A$10:$P$421,4,FALSE)</f>
        <v>617.65</v>
      </c>
      <c r="D214" s="26">
        <f>VLOOKUP($A214,'[1]Res_Unres FB by County 1516'!$A$10:$P$421,5,FALSE)</f>
        <v>0</v>
      </c>
      <c r="E214" s="27">
        <f t="shared" si="53"/>
        <v>0</v>
      </c>
      <c r="F214" s="25">
        <f t="shared" si="54"/>
        <v>0</v>
      </c>
      <c r="G214" s="26">
        <f>VLOOKUP($A214,'[1]Res_Unres FB by County 1516'!$A$10:$P$421,8,FALSE)</f>
        <v>61153.61</v>
      </c>
      <c r="H214" s="27">
        <f t="shared" si="55"/>
        <v>4.3899580515634778E-2</v>
      </c>
      <c r="I214" s="25">
        <f t="shared" si="56"/>
        <v>99.01013518983244</v>
      </c>
      <c r="J214" s="26">
        <f>VLOOKUP($A214,'[1]Res_Unres FB by County 1516'!$A$10:$P$421,11,FALSE)</f>
        <v>0</v>
      </c>
      <c r="K214" s="26">
        <f>VLOOKUP($A214,'[1]Res_Unres FB by County 1516'!$A$10:$P$421,12,FALSE)</f>
        <v>250000</v>
      </c>
      <c r="L214" s="26">
        <f>VLOOKUP($A214,'[1]Res_Unres FB by County 1516'!$A$10:$P$421,13,FALSE)</f>
        <v>1081880.43</v>
      </c>
      <c r="M214" s="27">
        <f t="shared" si="57"/>
        <v>0.95610041948436519</v>
      </c>
      <c r="N214" s="28">
        <f t="shared" si="58"/>
        <v>2156.3675706306162</v>
      </c>
      <c r="O214" s="26">
        <f>VLOOKUP($A214,'[1]Res_Unres FB by County 1516'!$A$10:$P$421,16,FALSE)</f>
        <v>1393034.04</v>
      </c>
    </row>
    <row r="215" spans="1:15" x14ac:dyDescent="0.2">
      <c r="A215" s="1" t="s">
        <v>216</v>
      </c>
      <c r="B215" s="24" t="str">
        <f>VLOOKUP($A215,'[1]Res_Unres FB by County 1516'!$A$10:$P$421,3,FALSE)</f>
        <v>Adna</v>
      </c>
      <c r="C215" s="25">
        <f>VLOOKUP($A215,'[1]Res_Unres FB by County 1516'!$A$10:$P$421,4,FALSE)</f>
        <v>616.99</v>
      </c>
      <c r="D215" s="26">
        <f>VLOOKUP($A215,'[1]Res_Unres FB by County 1516'!$A$10:$P$421,5,FALSE)</f>
        <v>0</v>
      </c>
      <c r="E215" s="27">
        <f t="shared" si="53"/>
        <v>0</v>
      </c>
      <c r="F215" s="25">
        <f t="shared" si="54"/>
        <v>0</v>
      </c>
      <c r="G215" s="26">
        <f>VLOOKUP($A215,'[1]Res_Unres FB by County 1516'!$A$10:$P$421,8,FALSE)</f>
        <v>4169.08</v>
      </c>
      <c r="H215" s="27">
        <f t="shared" si="55"/>
        <v>3.4028986802320089E-3</v>
      </c>
      <c r="I215" s="25">
        <f t="shared" si="56"/>
        <v>6.7571273440412325</v>
      </c>
      <c r="J215" s="26">
        <f>VLOOKUP($A215,'[1]Res_Unres FB by County 1516'!$A$10:$P$421,11,FALSE)</f>
        <v>0</v>
      </c>
      <c r="K215" s="26">
        <f>VLOOKUP($A215,'[1]Res_Unres FB by County 1516'!$A$10:$P$421,12,FALSE)</f>
        <v>34219.949999999997</v>
      </c>
      <c r="L215" s="26">
        <f>VLOOKUP($A215,'[1]Res_Unres FB by County 1516'!$A$10:$P$421,13,FALSE)</f>
        <v>1186766.46</v>
      </c>
      <c r="M215" s="27">
        <f t="shared" si="57"/>
        <v>0.99659710131976798</v>
      </c>
      <c r="N215" s="28">
        <f t="shared" si="58"/>
        <v>1978.9403555973354</v>
      </c>
      <c r="O215" s="26">
        <f>VLOOKUP($A215,'[1]Res_Unres FB by County 1516'!$A$10:$P$421,16,FALSE)</f>
        <v>1225155.49</v>
      </c>
    </row>
    <row r="216" spans="1:15" x14ac:dyDescent="0.2">
      <c r="A216" s="1" t="s">
        <v>217</v>
      </c>
      <c r="B216" s="24" t="str">
        <f>VLOOKUP($A216,'[1]Res_Unres FB by County 1516'!$A$10:$P$421,3,FALSE)</f>
        <v>Davenport</v>
      </c>
      <c r="C216" s="25">
        <f>VLOOKUP($A216,'[1]Res_Unres FB by County 1516'!$A$10:$P$421,4,FALSE)</f>
        <v>602.3599999999999</v>
      </c>
      <c r="D216" s="26">
        <f>VLOOKUP($A216,'[1]Res_Unres FB by County 1516'!$A$10:$P$421,5,FALSE)</f>
        <v>2500</v>
      </c>
      <c r="E216" s="27">
        <f t="shared" si="53"/>
        <v>4.9149482942524502E-3</v>
      </c>
      <c r="F216" s="25">
        <f t="shared" si="54"/>
        <v>4.1503419881798269</v>
      </c>
      <c r="G216" s="26">
        <f>VLOOKUP($A216,'[1]Res_Unres FB by County 1516'!$A$10:$P$421,8,FALSE)</f>
        <v>12968.81</v>
      </c>
      <c r="H216" s="27">
        <f t="shared" si="55"/>
        <v>2.5496412235193645E-2</v>
      </c>
      <c r="I216" s="25">
        <f t="shared" si="56"/>
        <v>21.529998671890567</v>
      </c>
      <c r="J216" s="26">
        <f>VLOOKUP($A216,'[1]Res_Unres FB by County 1516'!$A$10:$P$421,11,FALSE)</f>
        <v>19787.54</v>
      </c>
      <c r="K216" s="26">
        <f>VLOOKUP($A216,'[1]Res_Unres FB by County 1516'!$A$10:$P$421,12,FALSE)</f>
        <v>0</v>
      </c>
      <c r="L216" s="26">
        <f>VLOOKUP($A216,'[1]Res_Unres FB by County 1516'!$A$10:$P$421,13,FALSE)</f>
        <v>473396</v>
      </c>
      <c r="M216" s="27">
        <f t="shared" si="57"/>
        <v>0.96958863947055396</v>
      </c>
      <c r="N216" s="28">
        <f t="shared" si="58"/>
        <v>818.75214157646599</v>
      </c>
      <c r="O216" s="26">
        <f>VLOOKUP($A216,'[1]Res_Unres FB by County 1516'!$A$10:$P$421,16,FALSE)</f>
        <v>508652.35</v>
      </c>
    </row>
    <row r="217" spans="1:15" x14ac:dyDescent="0.2">
      <c r="A217" s="1" t="s">
        <v>218</v>
      </c>
      <c r="B217" s="24" t="str">
        <f>VLOOKUP($A217,'[1]Res_Unres FB by County 1516'!$A$10:$P$421,3,FALSE)</f>
        <v>Colfax</v>
      </c>
      <c r="C217" s="25">
        <f>VLOOKUP($A217,'[1]Res_Unres FB by County 1516'!$A$10:$P$421,4,FALSE)</f>
        <v>596.71999999999991</v>
      </c>
      <c r="D217" s="26">
        <f>VLOOKUP($A217,'[1]Res_Unres FB by County 1516'!$A$10:$P$421,5,FALSE)</f>
        <v>705.17</v>
      </c>
      <c r="E217" s="27">
        <f t="shared" si="53"/>
        <v>7.1928992741237803E-4</v>
      </c>
      <c r="F217" s="25">
        <f t="shared" si="54"/>
        <v>1.1817435313044644</v>
      </c>
      <c r="G217" s="26">
        <f>VLOOKUP($A217,'[1]Res_Unres FB by County 1516'!$A$10:$P$421,8,FALSE)</f>
        <v>4138.3100000000004</v>
      </c>
      <c r="H217" s="27">
        <f t="shared" si="55"/>
        <v>4.2211731915848929E-3</v>
      </c>
      <c r="I217" s="25">
        <f t="shared" si="56"/>
        <v>6.9350951870223909</v>
      </c>
      <c r="J217" s="26">
        <f>VLOOKUP($A217,'[1]Res_Unres FB by County 1516'!$A$10:$P$421,11,FALSE)</f>
        <v>168000</v>
      </c>
      <c r="K217" s="26">
        <f>VLOOKUP($A217,'[1]Res_Unres FB by County 1516'!$A$10:$P$421,12,FALSE)</f>
        <v>5240.59</v>
      </c>
      <c r="L217" s="26">
        <f>VLOOKUP($A217,'[1]Res_Unres FB by County 1516'!$A$10:$P$421,13,FALSE)</f>
        <v>802285.56</v>
      </c>
      <c r="M217" s="27">
        <f t="shared" si="57"/>
        <v>0.99505953688100279</v>
      </c>
      <c r="N217" s="28">
        <f t="shared" si="58"/>
        <v>1634.8138993162625</v>
      </c>
      <c r="O217" s="26">
        <f>VLOOKUP($A217,'[1]Res_Unres FB by County 1516'!$A$10:$P$421,16,FALSE)</f>
        <v>980369.63</v>
      </c>
    </row>
    <row r="218" spans="1:15" x14ac:dyDescent="0.2">
      <c r="A218" s="1" t="s">
        <v>219</v>
      </c>
      <c r="B218" s="24" t="str">
        <f>VLOOKUP($A218,'[1]Res_Unres FB by County 1516'!$A$10:$P$421,3,FALSE)</f>
        <v>Methow Valley</v>
      </c>
      <c r="C218" s="25">
        <f>VLOOKUP($A218,'[1]Res_Unres FB by County 1516'!$A$10:$P$421,4,FALSE)</f>
        <v>595.84999999999991</v>
      </c>
      <c r="D218" s="26">
        <f>VLOOKUP($A218,'[1]Res_Unres FB by County 1516'!$A$10:$P$421,5,FALSE)</f>
        <v>7399.67</v>
      </c>
      <c r="E218" s="27">
        <f t="shared" si="53"/>
        <v>2.2222674704065613E-2</v>
      </c>
      <c r="F218" s="25">
        <f t="shared" si="54"/>
        <v>12.41867919778468</v>
      </c>
      <c r="G218" s="26">
        <f>VLOOKUP($A218,'[1]Res_Unres FB by County 1516'!$A$10:$P$421,8,FALSE)</f>
        <v>20858.96</v>
      </c>
      <c r="H218" s="27">
        <f t="shared" si="55"/>
        <v>6.2643588530990765E-2</v>
      </c>
      <c r="I218" s="25">
        <f t="shared" si="56"/>
        <v>35.007065536628353</v>
      </c>
      <c r="J218" s="26">
        <f>VLOOKUP($A218,'[1]Res_Unres FB by County 1516'!$A$10:$P$421,11,FALSE)</f>
        <v>0</v>
      </c>
      <c r="K218" s="26">
        <f>VLOOKUP($A218,'[1]Res_Unres FB by County 1516'!$A$10:$P$421,12,FALSE)</f>
        <v>45000</v>
      </c>
      <c r="L218" s="26">
        <f>VLOOKUP($A218,'[1]Res_Unres FB by County 1516'!$A$10:$P$421,13,FALSE)</f>
        <v>259719.74</v>
      </c>
      <c r="M218" s="27">
        <f t="shared" si="57"/>
        <v>0.91513373676494358</v>
      </c>
      <c r="N218" s="28">
        <f t="shared" si="58"/>
        <v>511.40344046320388</v>
      </c>
      <c r="O218" s="26">
        <f>VLOOKUP($A218,'[1]Res_Unres FB by County 1516'!$A$10:$P$421,16,FALSE)</f>
        <v>332978.37</v>
      </c>
    </row>
    <row r="219" spans="1:15" x14ac:dyDescent="0.2">
      <c r="A219" s="1" t="s">
        <v>220</v>
      </c>
      <c r="B219" s="24" t="str">
        <f>VLOOKUP($A219,'[1]Res_Unres FB by County 1516'!$A$10:$P$421,3,FALSE)</f>
        <v>Quilcene</v>
      </c>
      <c r="C219" s="25">
        <f>VLOOKUP($A219,'[1]Res_Unres FB by County 1516'!$A$10:$P$421,4,FALSE)</f>
        <v>585.05999999999995</v>
      </c>
      <c r="D219" s="26">
        <f>VLOOKUP($A219,'[1]Res_Unres FB by County 1516'!$A$10:$P$421,5,FALSE)</f>
        <v>607.47</v>
      </c>
      <c r="E219" s="27">
        <f t="shared" si="53"/>
        <v>4.7579037854060156E-4</v>
      </c>
      <c r="F219" s="25">
        <f t="shared" si="54"/>
        <v>1.038303763716542</v>
      </c>
      <c r="G219" s="26">
        <f>VLOOKUP($A219,'[1]Res_Unres FB by County 1516'!$A$10:$P$421,8,FALSE)</f>
        <v>28917.39</v>
      </c>
      <c r="H219" s="27">
        <f t="shared" si="55"/>
        <v>2.2649045935611973E-2</v>
      </c>
      <c r="I219" s="25">
        <f t="shared" si="56"/>
        <v>49.426366526510108</v>
      </c>
      <c r="J219" s="26">
        <f>VLOOKUP($A219,'[1]Res_Unres FB by County 1516'!$A$10:$P$421,11,FALSE)</f>
        <v>0</v>
      </c>
      <c r="K219" s="26">
        <f>VLOOKUP($A219,'[1]Res_Unres FB by County 1516'!$A$10:$P$421,12,FALSE)</f>
        <v>0</v>
      </c>
      <c r="L219" s="26">
        <f>VLOOKUP($A219,'[1]Res_Unres FB by County 1516'!$A$10:$P$421,13,FALSE)</f>
        <v>1247234.8799999999</v>
      </c>
      <c r="M219" s="27">
        <f t="shared" si="57"/>
        <v>0.97687516368584737</v>
      </c>
      <c r="N219" s="28">
        <f t="shared" si="58"/>
        <v>2131.8067890472771</v>
      </c>
      <c r="O219" s="26">
        <f>VLOOKUP($A219,'[1]Res_Unres FB by County 1516'!$A$10:$P$421,16,FALSE)</f>
        <v>1276759.74</v>
      </c>
    </row>
    <row r="220" spans="1:15" x14ac:dyDescent="0.2">
      <c r="A220" s="1" t="s">
        <v>221</v>
      </c>
      <c r="B220" s="24" t="str">
        <f>VLOOKUP($A220,'[1]Res_Unres FB by County 1516'!$A$10:$P$421,3,FALSE)</f>
        <v>Oroville</v>
      </c>
      <c r="C220" s="25">
        <f>VLOOKUP($A220,'[1]Res_Unres FB by County 1516'!$A$10:$P$421,4,FALSE)</f>
        <v>554.43999999999994</v>
      </c>
      <c r="D220" s="26">
        <f>VLOOKUP($A220,'[1]Res_Unres FB by County 1516'!$A$10:$P$421,5,FALSE)</f>
        <v>5311.29</v>
      </c>
      <c r="E220" s="27">
        <f t="shared" si="53"/>
        <v>6.4111496491381812E-3</v>
      </c>
      <c r="F220" s="25">
        <f t="shared" si="54"/>
        <v>9.5795577519659485</v>
      </c>
      <c r="G220" s="26">
        <f>VLOOKUP($A220,'[1]Res_Unres FB by County 1516'!$A$10:$P$421,8,FALSE)</f>
        <v>6418.4</v>
      </c>
      <c r="H220" s="27">
        <f t="shared" si="55"/>
        <v>7.7475195118377081E-3</v>
      </c>
      <c r="I220" s="25">
        <f t="shared" si="56"/>
        <v>11.576365341605944</v>
      </c>
      <c r="J220" s="26">
        <f>VLOOKUP($A220,'[1]Res_Unres FB by County 1516'!$A$10:$P$421,11,FALSE)</f>
        <v>0</v>
      </c>
      <c r="K220" s="26">
        <f>VLOOKUP($A220,'[1]Res_Unres FB by County 1516'!$A$10:$P$421,12,FALSE)</f>
        <v>65293.96</v>
      </c>
      <c r="L220" s="26">
        <f>VLOOKUP($A220,'[1]Res_Unres FB by County 1516'!$A$10:$P$421,13,FALSE)</f>
        <v>751422.15</v>
      </c>
      <c r="M220" s="27">
        <f t="shared" si="57"/>
        <v>0.98584133083902403</v>
      </c>
      <c r="N220" s="28">
        <f t="shared" si="58"/>
        <v>1473.0468761272637</v>
      </c>
      <c r="O220" s="26">
        <f>VLOOKUP($A220,'[1]Res_Unres FB by County 1516'!$A$10:$P$421,16,FALSE)</f>
        <v>828445.8</v>
      </c>
    </row>
    <row r="221" spans="1:15" x14ac:dyDescent="0.2">
      <c r="A221" s="1" t="s">
        <v>222</v>
      </c>
      <c r="B221" s="24" t="str">
        <f>VLOOKUP($A221,'[1]Res_Unres FB by County 1516'!$A$10:$P$421,3,FALSE)</f>
        <v>Reardan</v>
      </c>
      <c r="C221" s="25">
        <f>VLOOKUP($A221,'[1]Res_Unres FB by County 1516'!$A$10:$P$421,4,FALSE)</f>
        <v>550.06000000000006</v>
      </c>
      <c r="D221" s="26">
        <f>VLOOKUP($A221,'[1]Res_Unres FB by County 1516'!$A$10:$P$421,5,FALSE)</f>
        <v>0</v>
      </c>
      <c r="E221" s="27">
        <f t="shared" si="53"/>
        <v>0</v>
      </c>
      <c r="F221" s="25">
        <f t="shared" si="54"/>
        <v>0</v>
      </c>
      <c r="G221" s="26">
        <f>VLOOKUP($A221,'[1]Res_Unres FB by County 1516'!$A$10:$P$421,8,FALSE)</f>
        <v>203239.08</v>
      </c>
      <c r="H221" s="27">
        <f t="shared" si="55"/>
        <v>0.28175380364851199</v>
      </c>
      <c r="I221" s="25">
        <f t="shared" si="56"/>
        <v>369.48529251354392</v>
      </c>
      <c r="J221" s="26">
        <f>VLOOKUP($A221,'[1]Res_Unres FB by County 1516'!$A$10:$P$421,11,FALSE)</f>
        <v>50074.95</v>
      </c>
      <c r="K221" s="26">
        <f>VLOOKUP($A221,'[1]Res_Unres FB by County 1516'!$A$10:$P$421,12,FALSE)</f>
        <v>0</v>
      </c>
      <c r="L221" s="26">
        <f>VLOOKUP($A221,'[1]Res_Unres FB by County 1516'!$A$10:$P$421,13,FALSE)</f>
        <v>468021.68</v>
      </c>
      <c r="M221" s="27">
        <f t="shared" si="57"/>
        <v>0.71824619635148801</v>
      </c>
      <c r="N221" s="28">
        <f t="shared" si="58"/>
        <v>941.89112096862152</v>
      </c>
      <c r="O221" s="26">
        <f>VLOOKUP($A221,'[1]Res_Unres FB by County 1516'!$A$10:$P$421,16,FALSE)</f>
        <v>721335.71</v>
      </c>
    </row>
    <row r="222" spans="1:15" x14ac:dyDescent="0.2">
      <c r="A222" s="1" t="s">
        <v>223</v>
      </c>
      <c r="B222" s="24" t="str">
        <f>VLOOKUP($A222,'[1]Res_Unres FB by County 1516'!$A$10:$P$421,3,FALSE)</f>
        <v>Concrete</v>
      </c>
      <c r="C222" s="25">
        <f>VLOOKUP($A222,'[1]Res_Unres FB by County 1516'!$A$10:$P$421,4,FALSE)</f>
        <v>530.43999999999994</v>
      </c>
      <c r="D222" s="26">
        <f>VLOOKUP($A222,'[1]Res_Unres FB by County 1516'!$A$10:$P$421,5,FALSE)</f>
        <v>72993.759999999995</v>
      </c>
      <c r="E222" s="27">
        <f t="shared" si="53"/>
        <v>3.414311079038998E-2</v>
      </c>
      <c r="F222" s="25">
        <f t="shared" si="54"/>
        <v>137.60983334590154</v>
      </c>
      <c r="G222" s="26">
        <f>VLOOKUP($A222,'[1]Res_Unres FB by County 1516'!$A$10:$P$421,8,FALSE)</f>
        <v>27478.01</v>
      </c>
      <c r="H222" s="27">
        <f t="shared" si="55"/>
        <v>1.2852944412364068E-2</v>
      </c>
      <c r="I222" s="25">
        <f t="shared" si="56"/>
        <v>51.802296206922556</v>
      </c>
      <c r="J222" s="26">
        <f>VLOOKUP($A222,'[1]Res_Unres FB by County 1516'!$A$10:$P$421,11,FALSE)</f>
        <v>0</v>
      </c>
      <c r="K222" s="26">
        <f>VLOOKUP($A222,'[1]Res_Unres FB by County 1516'!$A$10:$P$421,12,FALSE)</f>
        <v>232723</v>
      </c>
      <c r="L222" s="26">
        <f>VLOOKUP($A222,'[1]Res_Unres FB by County 1516'!$A$10:$P$421,13,FALSE)</f>
        <v>1804681.9000000001</v>
      </c>
      <c r="M222" s="27">
        <f t="shared" si="57"/>
        <v>0.95300394479724604</v>
      </c>
      <c r="N222" s="28">
        <f t="shared" si="58"/>
        <v>3840.9714576577944</v>
      </c>
      <c r="O222" s="26">
        <f>VLOOKUP($A222,'[1]Res_Unres FB by County 1516'!$A$10:$P$421,16,FALSE)</f>
        <v>2137876.67</v>
      </c>
    </row>
    <row r="223" spans="1:15" x14ac:dyDescent="0.2">
      <c r="A223" s="1" t="s">
        <v>224</v>
      </c>
      <c r="B223" s="24" t="str">
        <f>VLOOKUP($A223,'[1]Res_Unres FB by County 1516'!$A$10:$P$421,3,FALSE)</f>
        <v>Mossyrock</v>
      </c>
      <c r="C223" s="25">
        <f>VLOOKUP($A223,'[1]Res_Unres FB by County 1516'!$A$10:$P$421,4,FALSE)</f>
        <v>523.23000000000013</v>
      </c>
      <c r="D223" s="26">
        <f>VLOOKUP($A223,'[1]Res_Unres FB by County 1516'!$A$10:$P$421,5,FALSE)</f>
        <v>0</v>
      </c>
      <c r="E223" s="27">
        <f t="shared" si="53"/>
        <v>0</v>
      </c>
      <c r="F223" s="25">
        <f t="shared" si="54"/>
        <v>0</v>
      </c>
      <c r="G223" s="26">
        <f>VLOOKUP($A223,'[1]Res_Unres FB by County 1516'!$A$10:$P$421,8,FALSE)</f>
        <v>9174.24</v>
      </c>
      <c r="H223" s="27">
        <f t="shared" si="55"/>
        <v>6.449781709706069E-3</v>
      </c>
      <c r="I223" s="25">
        <f t="shared" si="56"/>
        <v>17.533857003612173</v>
      </c>
      <c r="J223" s="26">
        <f>VLOOKUP($A223,'[1]Res_Unres FB by County 1516'!$A$10:$P$421,11,FALSE)</f>
        <v>0</v>
      </c>
      <c r="K223" s="26">
        <f>VLOOKUP($A223,'[1]Res_Unres FB by County 1516'!$A$10:$P$421,12,FALSE)</f>
        <v>39342.400000000001</v>
      </c>
      <c r="L223" s="26">
        <f>VLOOKUP($A223,'[1]Res_Unres FB by County 1516'!$A$10:$P$421,13,FALSE)</f>
        <v>1373894.29</v>
      </c>
      <c r="M223" s="27">
        <f t="shared" si="57"/>
        <v>0.99355021829029389</v>
      </c>
      <c r="N223" s="28">
        <f t="shared" si="58"/>
        <v>2700.9855895113042</v>
      </c>
      <c r="O223" s="26">
        <f>VLOOKUP($A223,'[1]Res_Unres FB by County 1516'!$A$10:$P$421,16,FALSE)</f>
        <v>1422410.93</v>
      </c>
    </row>
    <row r="224" spans="1:15" x14ac:dyDescent="0.2">
      <c r="A224" s="1" t="s">
        <v>225</v>
      </c>
      <c r="B224" s="24" t="str">
        <f>VLOOKUP($A224,'[1]Res_Unres FB by County 1516'!$A$10:$P$421,3,FALSE)</f>
        <v>Soap Lake</v>
      </c>
      <c r="C224" s="25">
        <f>VLOOKUP($A224,'[1]Res_Unres FB by County 1516'!$A$10:$P$421,4,FALSE)</f>
        <v>506.73</v>
      </c>
      <c r="D224" s="26">
        <f>VLOOKUP($A224,'[1]Res_Unres FB by County 1516'!$A$10:$P$421,5,FALSE)</f>
        <v>9112.5499999999993</v>
      </c>
      <c r="E224" s="27">
        <f t="shared" si="53"/>
        <v>1.005963517720255E-2</v>
      </c>
      <c r="F224" s="25">
        <f t="shared" si="54"/>
        <v>17.983048171610125</v>
      </c>
      <c r="G224" s="26">
        <f>VLOOKUP($A224,'[1]Res_Unres FB by County 1516'!$A$10:$P$421,8,FALSE)</f>
        <v>9952.27</v>
      </c>
      <c r="H224" s="27">
        <f t="shared" si="55"/>
        <v>1.0986628922202635E-2</v>
      </c>
      <c r="I224" s="25">
        <f t="shared" si="56"/>
        <v>19.640183135002861</v>
      </c>
      <c r="J224" s="26">
        <f>VLOOKUP($A224,'[1]Res_Unres FB by County 1516'!$A$10:$P$421,11,FALSE)</f>
        <v>0</v>
      </c>
      <c r="K224" s="26">
        <f>VLOOKUP($A224,'[1]Res_Unres FB by County 1516'!$A$10:$P$421,12,FALSE)</f>
        <v>56444.53</v>
      </c>
      <c r="L224" s="26">
        <f>VLOOKUP($A224,'[1]Res_Unres FB by County 1516'!$A$10:$P$421,13,FALSE)</f>
        <v>830343.58</v>
      </c>
      <c r="M224" s="27">
        <f t="shared" si="57"/>
        <v>0.97895373590059476</v>
      </c>
      <c r="N224" s="28">
        <f t="shared" si="58"/>
        <v>1750.020938172202</v>
      </c>
      <c r="O224" s="26">
        <f>VLOOKUP($A224,'[1]Res_Unres FB by County 1516'!$A$10:$P$421,16,FALSE)</f>
        <v>905852.93</v>
      </c>
    </row>
    <row r="225" spans="1:17" x14ac:dyDescent="0.2">
      <c r="A225" s="1">
        <f>COUNTA(A177:A224)</f>
        <v>48</v>
      </c>
      <c r="B225" s="18" t="s">
        <v>226</v>
      </c>
      <c r="C225" s="29">
        <f>SUM(C177:C224)</f>
        <v>35753.070000000014</v>
      </c>
      <c r="D225" s="30">
        <f>SUM(D177:D224)</f>
        <v>814074.16000000027</v>
      </c>
      <c r="E225" s="21">
        <f t="shared" si="53"/>
        <v>1.2038489891328647E-2</v>
      </c>
      <c r="F225" s="19">
        <f t="shared" si="54"/>
        <v>22.76934987680778</v>
      </c>
      <c r="G225" s="30">
        <f>SUM(G177:G224)</f>
        <v>1811208.8600000006</v>
      </c>
      <c r="H225" s="21">
        <f t="shared" si="55"/>
        <v>2.6784070326215593E-2</v>
      </c>
      <c r="I225" s="19">
        <f t="shared" si="56"/>
        <v>50.658834611964785</v>
      </c>
      <c r="J225" s="30">
        <f t="shared" ref="J225:L225" si="59">SUM(J177:J224)</f>
        <v>2639581.6500000004</v>
      </c>
      <c r="K225" s="30">
        <f t="shared" si="59"/>
        <v>5653065.540000001</v>
      </c>
      <c r="L225" s="30">
        <f t="shared" si="59"/>
        <v>56704684.199999988</v>
      </c>
      <c r="M225" s="21">
        <f t="shared" si="57"/>
        <v>0.96117743978245518</v>
      </c>
      <c r="N225" s="29">
        <f t="shared" ref="N225" si="60">SUM($J225:$L225)/$C225</f>
        <v>1817.9510567903669</v>
      </c>
      <c r="O225" s="30">
        <f>SUM(O177:O224)</f>
        <v>67622614.410000026</v>
      </c>
      <c r="P225" s="23">
        <f>SUM(D225,G225,J225:L225)-O225</f>
        <v>0</v>
      </c>
      <c r="Q225" s="18"/>
    </row>
    <row r="226" spans="1:17" ht="4.5" customHeight="1" x14ac:dyDescent="0.2"/>
    <row r="227" spans="1:17" x14ac:dyDescent="0.2">
      <c r="B227" s="18" t="s">
        <v>227</v>
      </c>
    </row>
    <row r="228" spans="1:17" ht="4.5" customHeight="1" x14ac:dyDescent="0.2"/>
    <row r="229" spans="1:17" x14ac:dyDescent="0.2">
      <c r="A229" s="1" t="s">
        <v>228</v>
      </c>
      <c r="B229" s="24" t="str">
        <f>VLOOKUP($A229,'[1]Res_Unres FB by County 1516'!$A$10:$P$421,3,FALSE)</f>
        <v>Cape Flattery</v>
      </c>
      <c r="C229" s="25">
        <f>VLOOKUP($A229,'[1]Res_Unres FB by County 1516'!$A$10:$P$421,4,FALSE)</f>
        <v>473.38</v>
      </c>
      <c r="D229" s="26">
        <f>VLOOKUP($A229,'[1]Res_Unres FB by County 1516'!$A$10:$P$421,5,FALSE)</f>
        <v>0</v>
      </c>
      <c r="E229" s="27">
        <f t="shared" ref="E229:E291" si="61">D229/$O229</f>
        <v>0</v>
      </c>
      <c r="F229" s="25">
        <f t="shared" ref="F229:F291" si="62">D229/$C229</f>
        <v>0</v>
      </c>
      <c r="G229" s="26">
        <f>VLOOKUP($A229,'[1]Res_Unres FB by County 1516'!$A$10:$P$421,8,FALSE)</f>
        <v>0</v>
      </c>
      <c r="H229" s="27">
        <f t="shared" ref="H229:H291" si="63">G229/$O229</f>
        <v>0</v>
      </c>
      <c r="I229" s="25">
        <f t="shared" ref="I229:I291" si="64">G229/$C229</f>
        <v>0</v>
      </c>
      <c r="J229" s="26">
        <f>VLOOKUP($A229,'[1]Res_Unres FB by County 1516'!$A$10:$P$421,11,FALSE)</f>
        <v>0</v>
      </c>
      <c r="K229" s="26">
        <f>VLOOKUP($A229,'[1]Res_Unres FB by County 1516'!$A$10:$P$421,12,FALSE)</f>
        <v>0</v>
      </c>
      <c r="L229" s="26">
        <f>VLOOKUP($A229,'[1]Res_Unres FB by County 1516'!$A$10:$P$421,13,FALSE)</f>
        <v>1614784.83</v>
      </c>
      <c r="M229" s="27">
        <f t="shared" ref="M229:M291" si="65">SUM($J229:$L229)/$O229</f>
        <v>1</v>
      </c>
      <c r="N229" s="28">
        <f t="shared" ref="N229:N290" si="66">SUM($J229:$L229)/$C229</f>
        <v>3411.1809328657741</v>
      </c>
      <c r="O229" s="26">
        <f>VLOOKUP($A229,'[1]Res_Unres FB by County 1516'!$A$10:$P$421,16,FALSE)</f>
        <v>1614784.83</v>
      </c>
    </row>
    <row r="230" spans="1:17" x14ac:dyDescent="0.2">
      <c r="A230" s="1" t="s">
        <v>229</v>
      </c>
      <c r="B230" s="24" t="str">
        <f>VLOOKUP($A230,'[1]Res_Unres FB by County 1516'!$A$10:$P$421,3,FALSE)</f>
        <v>Wahkiakum</v>
      </c>
      <c r="C230" s="25">
        <f>VLOOKUP($A230,'[1]Res_Unres FB by County 1516'!$A$10:$P$421,4,FALSE)</f>
        <v>454.50999999999993</v>
      </c>
      <c r="D230" s="26">
        <f>VLOOKUP($A230,'[1]Res_Unres FB by County 1516'!$A$10:$P$421,5,FALSE)</f>
        <v>0</v>
      </c>
      <c r="E230" s="27">
        <f t="shared" si="61"/>
        <v>0</v>
      </c>
      <c r="F230" s="25">
        <f t="shared" si="62"/>
        <v>0</v>
      </c>
      <c r="G230" s="26">
        <f>VLOOKUP($A230,'[1]Res_Unres FB by County 1516'!$A$10:$P$421,8,FALSE)</f>
        <v>9705.42</v>
      </c>
      <c r="H230" s="27">
        <f t="shared" si="63"/>
        <v>8.6323566876669484E-3</v>
      </c>
      <c r="I230" s="25">
        <f t="shared" si="64"/>
        <v>21.353589579987243</v>
      </c>
      <c r="J230" s="26">
        <f>VLOOKUP($A230,'[1]Res_Unres FB by County 1516'!$A$10:$P$421,11,FALSE)</f>
        <v>0</v>
      </c>
      <c r="K230" s="26">
        <f>VLOOKUP($A230,'[1]Res_Unres FB by County 1516'!$A$10:$P$421,12,FALSE)</f>
        <v>20189.12</v>
      </c>
      <c r="L230" s="26">
        <f>VLOOKUP($A230,'[1]Res_Unres FB by County 1516'!$A$10:$P$421,13,FALSE)</f>
        <v>1094412.57</v>
      </c>
      <c r="M230" s="27">
        <f t="shared" si="65"/>
        <v>0.99136764331233307</v>
      </c>
      <c r="N230" s="28">
        <f t="shared" si="66"/>
        <v>2452.3149985698892</v>
      </c>
      <c r="O230" s="26">
        <f>VLOOKUP($A230,'[1]Res_Unres FB by County 1516'!$A$10:$P$421,16,FALSE)</f>
        <v>1124307.1100000001</v>
      </c>
    </row>
    <row r="231" spans="1:17" x14ac:dyDescent="0.2">
      <c r="A231" s="1" t="s">
        <v>230</v>
      </c>
      <c r="B231" s="24" t="str">
        <f>VLOOKUP($A231,'[1]Res_Unres FB by County 1516'!$A$10:$P$421,3,FALSE)</f>
        <v>Liberty</v>
      </c>
      <c r="C231" s="25">
        <f>VLOOKUP($A231,'[1]Res_Unres FB by County 1516'!$A$10:$P$421,4,FALSE)</f>
        <v>448.75000000000006</v>
      </c>
      <c r="D231" s="26">
        <f>VLOOKUP($A231,'[1]Res_Unres FB by County 1516'!$A$10:$P$421,5,FALSE)</f>
        <v>1263.5999999999999</v>
      </c>
      <c r="E231" s="27">
        <f t="shared" si="61"/>
        <v>1.4751655253396453E-3</v>
      </c>
      <c r="F231" s="25">
        <f t="shared" si="62"/>
        <v>2.8158217270194981</v>
      </c>
      <c r="G231" s="26">
        <f>VLOOKUP($A231,'[1]Res_Unres FB by County 1516'!$A$10:$P$421,8,FALSE)</f>
        <v>26950.98</v>
      </c>
      <c r="H231" s="27">
        <f t="shared" si="63"/>
        <v>3.1463403426810914E-2</v>
      </c>
      <c r="I231" s="25">
        <f t="shared" si="64"/>
        <v>60.057894150417816</v>
      </c>
      <c r="J231" s="26">
        <f>VLOOKUP($A231,'[1]Res_Unres FB by County 1516'!$A$10:$P$421,11,FALSE)</f>
        <v>30951.59</v>
      </c>
      <c r="K231" s="26">
        <f>VLOOKUP($A231,'[1]Res_Unres FB by County 1516'!$A$10:$P$421,12,FALSE)</f>
        <v>0</v>
      </c>
      <c r="L231" s="26">
        <f>VLOOKUP($A231,'[1]Res_Unres FB by County 1516'!$A$10:$P$421,13,FALSE)</f>
        <v>797415.66999999993</v>
      </c>
      <c r="M231" s="27">
        <f t="shared" si="65"/>
        <v>0.96706143104784936</v>
      </c>
      <c r="N231" s="28">
        <f t="shared" si="66"/>
        <v>1845.9437548746514</v>
      </c>
      <c r="O231" s="26">
        <f>VLOOKUP($A231,'[1]Res_Unres FB by County 1516'!$A$10:$P$421,16,FALSE)</f>
        <v>856581.84</v>
      </c>
    </row>
    <row r="232" spans="1:17" x14ac:dyDescent="0.2">
      <c r="A232" s="1" t="s">
        <v>231</v>
      </c>
      <c r="B232" s="24" t="str">
        <f>VLOOKUP($A232,'[1]Res_Unres FB by County 1516'!$A$10:$P$421,3,FALSE)</f>
        <v>Wellpinit</v>
      </c>
      <c r="C232" s="25">
        <f>VLOOKUP($A232,'[1]Res_Unres FB by County 1516'!$A$10:$P$421,4,FALSE)</f>
        <v>448.25999999999993</v>
      </c>
      <c r="D232" s="26">
        <f>VLOOKUP($A232,'[1]Res_Unres FB by County 1516'!$A$10:$P$421,5,FALSE)</f>
        <v>0</v>
      </c>
      <c r="E232" s="27">
        <f t="shared" si="61"/>
        <v>0</v>
      </c>
      <c r="F232" s="25">
        <f t="shared" si="62"/>
        <v>0</v>
      </c>
      <c r="G232" s="26">
        <f>VLOOKUP($A232,'[1]Res_Unres FB by County 1516'!$A$10:$P$421,8,FALSE)</f>
        <v>18401.21</v>
      </c>
      <c r="H232" s="27">
        <f t="shared" si="63"/>
        <v>7.3434423377307517E-3</v>
      </c>
      <c r="I232" s="25">
        <f t="shared" si="64"/>
        <v>41.050305626199084</v>
      </c>
      <c r="J232" s="26">
        <f>VLOOKUP($A232,'[1]Res_Unres FB by County 1516'!$A$10:$P$421,11,FALSE)</f>
        <v>10659.92</v>
      </c>
      <c r="K232" s="26">
        <f>VLOOKUP($A232,'[1]Res_Unres FB by County 1516'!$A$10:$P$421,12,FALSE)</f>
        <v>0</v>
      </c>
      <c r="L232" s="26">
        <f>VLOOKUP($A232,'[1]Res_Unres FB by County 1516'!$A$10:$P$421,13,FALSE)</f>
        <v>2476740.5299999998</v>
      </c>
      <c r="M232" s="27">
        <f t="shared" si="65"/>
        <v>0.99265655766226912</v>
      </c>
      <c r="N232" s="28">
        <f t="shared" si="66"/>
        <v>5549.012738143042</v>
      </c>
      <c r="O232" s="26">
        <f>VLOOKUP($A232,'[1]Res_Unres FB by County 1516'!$A$10:$P$421,16,FALSE)</f>
        <v>2505801.66</v>
      </c>
    </row>
    <row r="233" spans="1:17" x14ac:dyDescent="0.2">
      <c r="A233" s="1" t="s">
        <v>232</v>
      </c>
      <c r="B233" s="24" t="str">
        <f>VLOOKUP($A233,'[1]Res_Unres FB by County 1516'!$A$10:$P$421,3,FALSE)</f>
        <v>White Pass</v>
      </c>
      <c r="C233" s="25">
        <f>VLOOKUP($A233,'[1]Res_Unres FB by County 1516'!$A$10:$P$421,4,FALSE)</f>
        <v>444.50999999999993</v>
      </c>
      <c r="D233" s="26">
        <f>VLOOKUP($A233,'[1]Res_Unres FB by County 1516'!$A$10:$P$421,5,FALSE)</f>
        <v>0</v>
      </c>
      <c r="E233" s="27">
        <f t="shared" si="61"/>
        <v>0</v>
      </c>
      <c r="F233" s="25">
        <f t="shared" si="62"/>
        <v>0</v>
      </c>
      <c r="G233" s="26">
        <f>VLOOKUP($A233,'[1]Res_Unres FB by County 1516'!$A$10:$P$421,8,FALSE)</f>
        <v>0</v>
      </c>
      <c r="H233" s="27">
        <f t="shared" si="63"/>
        <v>0</v>
      </c>
      <c r="I233" s="25">
        <f t="shared" si="64"/>
        <v>0</v>
      </c>
      <c r="J233" s="26">
        <f>VLOOKUP($A233,'[1]Res_Unres FB by County 1516'!$A$10:$P$421,11,FALSE)</f>
        <v>0</v>
      </c>
      <c r="K233" s="26">
        <f>VLOOKUP($A233,'[1]Res_Unres FB by County 1516'!$A$10:$P$421,12,FALSE)</f>
        <v>0</v>
      </c>
      <c r="L233" s="26">
        <f>VLOOKUP($A233,'[1]Res_Unres FB by County 1516'!$A$10:$P$421,13,FALSE)</f>
        <v>1017112.05</v>
      </c>
      <c r="M233" s="27">
        <f t="shared" si="65"/>
        <v>1</v>
      </c>
      <c r="N233" s="28">
        <f t="shared" si="66"/>
        <v>2288.1646082202878</v>
      </c>
      <c r="O233" s="26">
        <f>VLOOKUP($A233,'[1]Res_Unres FB by County 1516'!$A$10:$P$421,16,FALSE)</f>
        <v>1017112.05</v>
      </c>
    </row>
    <row r="234" spans="1:17" x14ac:dyDescent="0.2">
      <c r="A234" s="1" t="s">
        <v>233</v>
      </c>
      <c r="B234" s="24" t="str">
        <f>VLOOKUP($A234,'[1]Res_Unres FB by County 1516'!$A$10:$P$421,3,FALSE)</f>
        <v>Naselle Grays Riv</v>
      </c>
      <c r="C234" s="25">
        <f>VLOOKUP($A234,'[1]Res_Unres FB by County 1516'!$A$10:$P$421,4,FALSE)</f>
        <v>425.71999999999997</v>
      </c>
      <c r="D234" s="26">
        <f>VLOOKUP($A234,'[1]Res_Unres FB by County 1516'!$A$10:$P$421,5,FALSE)</f>
        <v>0</v>
      </c>
      <c r="E234" s="27">
        <f t="shared" si="61"/>
        <v>0</v>
      </c>
      <c r="F234" s="25">
        <f t="shared" si="62"/>
        <v>0</v>
      </c>
      <c r="G234" s="26">
        <f>VLOOKUP($A234,'[1]Res_Unres FB by County 1516'!$A$10:$P$421,8,FALSE)</f>
        <v>82773.27</v>
      </c>
      <c r="H234" s="27">
        <f t="shared" si="63"/>
        <v>9.0352566411997917E-2</v>
      </c>
      <c r="I234" s="25">
        <f t="shared" si="64"/>
        <v>194.43124588931695</v>
      </c>
      <c r="J234" s="26">
        <f>VLOOKUP($A234,'[1]Res_Unres FB by County 1516'!$A$10:$P$421,11,FALSE)</f>
        <v>0</v>
      </c>
      <c r="K234" s="26">
        <f>VLOOKUP($A234,'[1]Res_Unres FB by County 1516'!$A$10:$P$421,12,FALSE)</f>
        <v>0</v>
      </c>
      <c r="L234" s="26">
        <f>VLOOKUP($A234,'[1]Res_Unres FB by County 1516'!$A$10:$P$421,13,FALSE)</f>
        <v>833340.94</v>
      </c>
      <c r="M234" s="27">
        <f t="shared" si="65"/>
        <v>0.90964743358800204</v>
      </c>
      <c r="N234" s="28">
        <f t="shared" si="66"/>
        <v>1957.4860001879169</v>
      </c>
      <c r="O234" s="26">
        <f>VLOOKUP($A234,'[1]Res_Unres FB by County 1516'!$A$10:$P$421,16,FALSE)</f>
        <v>916114.21</v>
      </c>
    </row>
    <row r="235" spans="1:17" x14ac:dyDescent="0.2">
      <c r="A235" s="1" t="s">
        <v>234</v>
      </c>
      <c r="B235" s="24" t="str">
        <f>VLOOKUP($A235,'[1]Res_Unres FB by County 1516'!$A$10:$P$421,3,FALSE)</f>
        <v>Conway</v>
      </c>
      <c r="C235" s="25">
        <f>VLOOKUP($A235,'[1]Res_Unres FB by County 1516'!$A$10:$P$421,4,FALSE)</f>
        <v>419.33</v>
      </c>
      <c r="D235" s="26">
        <f>VLOOKUP($A235,'[1]Res_Unres FB by County 1516'!$A$10:$P$421,5,FALSE)</f>
        <v>0</v>
      </c>
      <c r="E235" s="27">
        <f t="shared" si="61"/>
        <v>0</v>
      </c>
      <c r="F235" s="25">
        <f t="shared" si="62"/>
        <v>0</v>
      </c>
      <c r="G235" s="26">
        <f>VLOOKUP($A235,'[1]Res_Unres FB by County 1516'!$A$10:$P$421,8,FALSE)</f>
        <v>51417.729999999996</v>
      </c>
      <c r="H235" s="27">
        <f t="shared" si="63"/>
        <v>6.3365748731415192E-2</v>
      </c>
      <c r="I235" s="25">
        <f t="shared" si="64"/>
        <v>122.61877280423532</v>
      </c>
      <c r="J235" s="26">
        <f>VLOOKUP($A235,'[1]Res_Unres FB by County 1516'!$A$10:$P$421,11,FALSE)</f>
        <v>0</v>
      </c>
      <c r="K235" s="26">
        <f>VLOOKUP($A235,'[1]Res_Unres FB by County 1516'!$A$10:$P$421,12,FALSE)</f>
        <v>100000</v>
      </c>
      <c r="L235" s="26">
        <f>VLOOKUP($A235,'[1]Res_Unres FB by County 1516'!$A$10:$P$421,13,FALSE)</f>
        <v>660025.85000000009</v>
      </c>
      <c r="M235" s="27">
        <f t="shared" si="65"/>
        <v>0.93663425126858502</v>
      </c>
      <c r="N235" s="28">
        <f t="shared" si="66"/>
        <v>1812.4766890038875</v>
      </c>
      <c r="O235" s="26">
        <f>VLOOKUP($A235,'[1]Res_Unres FB by County 1516'!$A$10:$P$421,16,FALSE)</f>
        <v>811443.58</v>
      </c>
    </row>
    <row r="236" spans="1:17" x14ac:dyDescent="0.2">
      <c r="A236" s="1" t="s">
        <v>235</v>
      </c>
      <c r="B236" s="24" t="str">
        <f>VLOOKUP($A236,'[1]Res_Unres FB by County 1516'!$A$10:$P$421,3,FALSE)</f>
        <v>Muckleshoot Tribal</v>
      </c>
      <c r="C236" s="25">
        <f>VLOOKUP($A236,'[1]Res_Unres FB by County 1516'!$A$10:$P$421,4,FALSE)</f>
        <v>416.69</v>
      </c>
      <c r="D236" s="26">
        <f>VLOOKUP($A236,'[1]Res_Unres FB by County 1516'!$A$10:$P$421,5,FALSE)</f>
        <v>0</v>
      </c>
      <c r="E236" s="27">
        <f t="shared" si="61"/>
        <v>0</v>
      </c>
      <c r="F236" s="25">
        <f t="shared" si="62"/>
        <v>0</v>
      </c>
      <c r="G236" s="26">
        <f>VLOOKUP($A236,'[1]Res_Unres FB by County 1516'!$A$10:$P$421,8,FALSE)</f>
        <v>0</v>
      </c>
      <c r="H236" s="27">
        <f t="shared" si="63"/>
        <v>0</v>
      </c>
      <c r="I236" s="25">
        <f t="shared" si="64"/>
        <v>0</v>
      </c>
      <c r="J236" s="26">
        <f>VLOOKUP($A236,'[1]Res_Unres FB by County 1516'!$A$10:$P$421,11,FALSE)</f>
        <v>0</v>
      </c>
      <c r="K236" s="26">
        <f>VLOOKUP($A236,'[1]Res_Unres FB by County 1516'!$A$10:$P$421,12,FALSE)</f>
        <v>0</v>
      </c>
      <c r="L236" s="26">
        <f>VLOOKUP($A236,'[1]Res_Unres FB by County 1516'!$A$10:$P$421,13,FALSE)</f>
        <v>476390.64</v>
      </c>
      <c r="M236" s="27">
        <f t="shared" si="65"/>
        <v>1</v>
      </c>
      <c r="N236" s="28">
        <f t="shared" si="66"/>
        <v>1143.2735126832897</v>
      </c>
      <c r="O236" s="26">
        <f>VLOOKUP($A236,'[1]Res_Unres FB by County 1516'!$A$10:$P$421,16,FALSE)</f>
        <v>476390.64</v>
      </c>
    </row>
    <row r="237" spans="1:17" x14ac:dyDescent="0.2">
      <c r="A237" s="1" t="s">
        <v>236</v>
      </c>
      <c r="B237" s="24" t="str">
        <f>VLOOKUP($A237,'[1]Res_Unres FB by County 1516'!$A$10:$P$421,3,FALSE)</f>
        <v>Darrington</v>
      </c>
      <c r="C237" s="25">
        <f>VLOOKUP($A237,'[1]Res_Unres FB by County 1516'!$A$10:$P$421,4,FALSE)</f>
        <v>414.89000000000004</v>
      </c>
      <c r="D237" s="26">
        <f>VLOOKUP($A237,'[1]Res_Unres FB by County 1516'!$A$10:$P$421,5,FALSE)</f>
        <v>3161.48</v>
      </c>
      <c r="E237" s="27">
        <f t="shared" si="61"/>
        <v>2.9410975052693096E-3</v>
      </c>
      <c r="F237" s="25">
        <f t="shared" si="62"/>
        <v>7.6200438670490964</v>
      </c>
      <c r="G237" s="26">
        <f>VLOOKUP($A237,'[1]Res_Unres FB by County 1516'!$A$10:$P$421,8,FALSE)</f>
        <v>100449.84</v>
      </c>
      <c r="H237" s="27">
        <f t="shared" si="63"/>
        <v>9.3447617517334061E-2</v>
      </c>
      <c r="I237" s="25">
        <f t="shared" si="64"/>
        <v>242.11198148906936</v>
      </c>
      <c r="J237" s="26">
        <f>VLOOKUP($A237,'[1]Res_Unres FB by County 1516'!$A$10:$P$421,11,FALSE)</f>
        <v>0</v>
      </c>
      <c r="K237" s="26">
        <f>VLOOKUP($A237,'[1]Res_Unres FB by County 1516'!$A$10:$P$421,12,FALSE)</f>
        <v>125000</v>
      </c>
      <c r="L237" s="26">
        <f>VLOOKUP($A237,'[1]Res_Unres FB by County 1516'!$A$10:$P$421,13,FALSE)</f>
        <v>846320.74</v>
      </c>
      <c r="M237" s="27">
        <f t="shared" si="65"/>
        <v>0.90361128497739651</v>
      </c>
      <c r="N237" s="28">
        <f t="shared" si="66"/>
        <v>2341.152450047</v>
      </c>
      <c r="O237" s="26">
        <f>VLOOKUP($A237,'[1]Res_Unres FB by County 1516'!$A$10:$P$421,16,FALSE)</f>
        <v>1074932.06</v>
      </c>
    </row>
    <row r="238" spans="1:17" x14ac:dyDescent="0.2">
      <c r="A238" s="1" t="s">
        <v>237</v>
      </c>
      <c r="B238" s="24" t="str">
        <f>VLOOKUP($A238,'[1]Res_Unres FB by County 1516'!$A$10:$P$421,3,FALSE)</f>
        <v>Dayton</v>
      </c>
      <c r="C238" s="25">
        <f>VLOOKUP($A238,'[1]Res_Unres FB by County 1516'!$A$10:$P$421,4,FALSE)</f>
        <v>392.54</v>
      </c>
      <c r="D238" s="26">
        <f>VLOOKUP($A238,'[1]Res_Unres FB by County 1516'!$A$10:$P$421,5,FALSE)</f>
        <v>0</v>
      </c>
      <c r="E238" s="27">
        <f t="shared" si="61"/>
        <v>0</v>
      </c>
      <c r="F238" s="25">
        <f t="shared" si="62"/>
        <v>0</v>
      </c>
      <c r="G238" s="26">
        <f>VLOOKUP($A238,'[1]Res_Unres FB by County 1516'!$A$10:$P$421,8,FALSE)</f>
        <v>9594.4</v>
      </c>
      <c r="H238" s="27">
        <f t="shared" si="63"/>
        <v>2.6363980994104318E-2</v>
      </c>
      <c r="I238" s="25">
        <f t="shared" si="64"/>
        <v>24.441840322005397</v>
      </c>
      <c r="J238" s="26">
        <f>VLOOKUP($A238,'[1]Res_Unres FB by County 1516'!$A$10:$P$421,11,FALSE)</f>
        <v>0</v>
      </c>
      <c r="K238" s="26">
        <f>VLOOKUP($A238,'[1]Res_Unres FB by County 1516'!$A$10:$P$421,12,FALSE)</f>
        <v>0</v>
      </c>
      <c r="L238" s="26">
        <f>VLOOKUP($A238,'[1]Res_Unres FB by County 1516'!$A$10:$P$421,13,FALSE)</f>
        <v>354326.36</v>
      </c>
      <c r="M238" s="27">
        <f t="shared" si="65"/>
        <v>0.97363601900589558</v>
      </c>
      <c r="N238" s="28">
        <f t="shared" si="66"/>
        <v>902.6503286289294</v>
      </c>
      <c r="O238" s="26">
        <f>VLOOKUP($A238,'[1]Res_Unres FB by County 1516'!$A$10:$P$421,16,FALSE)</f>
        <v>363920.76</v>
      </c>
    </row>
    <row r="239" spans="1:17" x14ac:dyDescent="0.2">
      <c r="A239" s="1" t="s">
        <v>238</v>
      </c>
      <c r="B239" s="24" t="str">
        <f>VLOOKUP($A239,'[1]Res_Unres FB by County 1516'!$A$10:$P$421,3,FALSE)</f>
        <v>Pomeroy</v>
      </c>
      <c r="C239" s="25">
        <f>VLOOKUP($A239,'[1]Res_Unres FB by County 1516'!$A$10:$P$421,4,FALSE)</f>
        <v>356.47999999999996</v>
      </c>
      <c r="D239" s="26">
        <f>VLOOKUP($A239,'[1]Res_Unres FB by County 1516'!$A$10:$P$421,5,FALSE)</f>
        <v>0</v>
      </c>
      <c r="E239" s="27">
        <f t="shared" si="61"/>
        <v>0</v>
      </c>
      <c r="F239" s="25">
        <f t="shared" si="62"/>
        <v>0</v>
      </c>
      <c r="G239" s="26">
        <f>VLOOKUP($A239,'[1]Res_Unres FB by County 1516'!$A$10:$P$421,8,FALSE)</f>
        <v>2381.85</v>
      </c>
      <c r="H239" s="27">
        <f t="shared" si="63"/>
        <v>4.4790468950765897E-3</v>
      </c>
      <c r="I239" s="25">
        <f t="shared" si="64"/>
        <v>6.6815810143626573</v>
      </c>
      <c r="J239" s="26">
        <f>VLOOKUP($A239,'[1]Res_Unres FB by County 1516'!$A$10:$P$421,11,FALSE)</f>
        <v>0</v>
      </c>
      <c r="K239" s="26">
        <f>VLOOKUP($A239,'[1]Res_Unres FB by County 1516'!$A$10:$P$421,12,FALSE)</f>
        <v>0</v>
      </c>
      <c r="L239" s="26">
        <f>VLOOKUP($A239,'[1]Res_Unres FB by County 1516'!$A$10:$P$421,13,FALSE)</f>
        <v>529394.23</v>
      </c>
      <c r="M239" s="27">
        <f t="shared" si="65"/>
        <v>0.9955209531049235</v>
      </c>
      <c r="N239" s="28">
        <f t="shared" si="66"/>
        <v>1485.0601155745064</v>
      </c>
      <c r="O239" s="26">
        <f>VLOOKUP($A239,'[1]Res_Unres FB by County 1516'!$A$10:$P$421,16,FALSE)</f>
        <v>531776.07999999996</v>
      </c>
    </row>
    <row r="240" spans="1:17" x14ac:dyDescent="0.2">
      <c r="A240" s="1" t="s">
        <v>239</v>
      </c>
      <c r="B240" s="24" t="str">
        <f>VLOOKUP($A240,'[1]Res_Unres FB by County 1516'!$A$10:$P$421,3,FALSE)</f>
        <v>Ritzville</v>
      </c>
      <c r="C240" s="25">
        <f>VLOOKUP($A240,'[1]Res_Unres FB by County 1516'!$A$10:$P$421,4,FALSE)</f>
        <v>350.43999999999994</v>
      </c>
      <c r="D240" s="26">
        <f>VLOOKUP($A240,'[1]Res_Unres FB by County 1516'!$A$10:$P$421,5,FALSE)</f>
        <v>2193.92</v>
      </c>
      <c r="E240" s="27">
        <f t="shared" si="61"/>
        <v>5.4165095949164728E-3</v>
      </c>
      <c r="F240" s="25">
        <f t="shared" si="62"/>
        <v>6.2604725487958008</v>
      </c>
      <c r="G240" s="26">
        <f>VLOOKUP($A240,'[1]Res_Unres FB by County 1516'!$A$10:$P$421,8,FALSE)</f>
        <v>7946.14</v>
      </c>
      <c r="H240" s="27">
        <f t="shared" si="63"/>
        <v>1.9618009568511879E-2</v>
      </c>
      <c r="I240" s="25">
        <f t="shared" si="64"/>
        <v>22.674751740668878</v>
      </c>
      <c r="J240" s="26">
        <f>VLOOKUP($A240,'[1]Res_Unres FB by County 1516'!$A$10:$P$421,11,FALSE)</f>
        <v>104838.46</v>
      </c>
      <c r="K240" s="26">
        <f>VLOOKUP($A240,'[1]Res_Unres FB by County 1516'!$A$10:$P$421,12,FALSE)</f>
        <v>0</v>
      </c>
      <c r="L240" s="26">
        <f>VLOOKUP($A240,'[1]Res_Unres FB by County 1516'!$A$10:$P$421,13,FALSE)</f>
        <v>290064.61</v>
      </c>
      <c r="M240" s="27">
        <f t="shared" si="65"/>
        <v>0.97496548083657164</v>
      </c>
      <c r="N240" s="28">
        <f t="shared" si="66"/>
        <v>1126.8778392877527</v>
      </c>
      <c r="O240" s="26">
        <f>VLOOKUP($A240,'[1]Res_Unres FB by County 1516'!$A$10:$P$421,16,FALSE)</f>
        <v>405043.13</v>
      </c>
    </row>
    <row r="241" spans="1:15" x14ac:dyDescent="0.2">
      <c r="A241" s="1" t="s">
        <v>240</v>
      </c>
      <c r="B241" s="24" t="str">
        <f>VLOOKUP($A241,'[1]Res_Unres FB by County 1516'!$A$10:$P$421,3,FALSE)</f>
        <v>Prescott</v>
      </c>
      <c r="C241" s="25">
        <f>VLOOKUP($A241,'[1]Res_Unres FB by County 1516'!$A$10:$P$421,4,FALSE)</f>
        <v>350.13000000000005</v>
      </c>
      <c r="D241" s="26">
        <f>VLOOKUP($A241,'[1]Res_Unres FB by County 1516'!$A$10:$P$421,5,FALSE)</f>
        <v>0</v>
      </c>
      <c r="E241" s="27">
        <f t="shared" si="61"/>
        <v>0</v>
      </c>
      <c r="F241" s="25">
        <f t="shared" si="62"/>
        <v>0</v>
      </c>
      <c r="G241" s="26">
        <f>VLOOKUP($A241,'[1]Res_Unres FB by County 1516'!$A$10:$P$421,8,FALSE)</f>
        <v>26914.49</v>
      </c>
      <c r="H241" s="27">
        <f t="shared" si="63"/>
        <v>2.155341181198198E-2</v>
      </c>
      <c r="I241" s="25">
        <f t="shared" si="64"/>
        <v>76.869991146145708</v>
      </c>
      <c r="J241" s="26">
        <f>VLOOKUP($A241,'[1]Res_Unres FB by County 1516'!$A$10:$P$421,11,FALSE)</f>
        <v>0</v>
      </c>
      <c r="K241" s="26">
        <f>VLOOKUP($A241,'[1]Res_Unres FB by County 1516'!$A$10:$P$421,12,FALSE)</f>
        <v>0</v>
      </c>
      <c r="L241" s="26">
        <f>VLOOKUP($A241,'[1]Res_Unres FB by County 1516'!$A$10:$P$421,13,FALSE)</f>
        <v>1221820.06</v>
      </c>
      <c r="M241" s="27">
        <f t="shared" si="65"/>
        <v>0.978446588188018</v>
      </c>
      <c r="N241" s="28">
        <f t="shared" si="66"/>
        <v>3489.6183131979546</v>
      </c>
      <c r="O241" s="26">
        <f>VLOOKUP($A241,'[1]Res_Unres FB by County 1516'!$A$10:$P$421,16,FALSE)</f>
        <v>1248734.55</v>
      </c>
    </row>
    <row r="242" spans="1:15" x14ac:dyDescent="0.2">
      <c r="A242" s="1" t="s">
        <v>241</v>
      </c>
      <c r="B242" s="24" t="str">
        <f>VLOOKUP($A242,'[1]Res_Unres FB by County 1516'!$A$10:$P$421,3,FALSE)</f>
        <v>Entiat</v>
      </c>
      <c r="C242" s="25">
        <f>VLOOKUP($A242,'[1]Res_Unres FB by County 1516'!$A$10:$P$421,4,FALSE)</f>
        <v>341.96000000000004</v>
      </c>
      <c r="D242" s="26">
        <f>VLOOKUP($A242,'[1]Res_Unres FB by County 1516'!$A$10:$P$421,5,FALSE)</f>
        <v>0</v>
      </c>
      <c r="E242" s="27">
        <f t="shared" si="61"/>
        <v>0</v>
      </c>
      <c r="F242" s="25">
        <f t="shared" si="62"/>
        <v>0</v>
      </c>
      <c r="G242" s="26">
        <f>VLOOKUP($A242,'[1]Res_Unres FB by County 1516'!$A$10:$P$421,8,FALSE)</f>
        <v>3846.24</v>
      </c>
      <c r="H242" s="27">
        <f t="shared" si="63"/>
        <v>4.6502946931297464E-3</v>
      </c>
      <c r="I242" s="25">
        <f t="shared" si="64"/>
        <v>11.247631301906654</v>
      </c>
      <c r="J242" s="26">
        <f>VLOOKUP($A242,'[1]Res_Unres FB by County 1516'!$A$10:$P$421,11,FALSE)</f>
        <v>0</v>
      </c>
      <c r="K242" s="26">
        <f>VLOOKUP($A242,'[1]Res_Unres FB by County 1516'!$A$10:$P$421,12,FALSE)</f>
        <v>115000</v>
      </c>
      <c r="L242" s="26">
        <f>VLOOKUP($A242,'[1]Res_Unres FB by County 1516'!$A$10:$P$421,13,FALSE)</f>
        <v>708249.73</v>
      </c>
      <c r="M242" s="27">
        <f t="shared" si="65"/>
        <v>0.99534970530687028</v>
      </c>
      <c r="N242" s="28">
        <f t="shared" si="66"/>
        <v>2407.4445256755171</v>
      </c>
      <c r="O242" s="26">
        <f>VLOOKUP($A242,'[1]Res_Unres FB by County 1516'!$A$10:$P$421,16,FALSE)</f>
        <v>827095.97</v>
      </c>
    </row>
    <row r="243" spans="1:15" x14ac:dyDescent="0.2">
      <c r="A243" s="1" t="s">
        <v>242</v>
      </c>
      <c r="B243" s="24" t="str">
        <f>VLOOKUP($A243,'[1]Res_Unres FB by County 1516'!$A$10:$P$421,3,FALSE)</f>
        <v>Republic</v>
      </c>
      <c r="C243" s="25">
        <f>VLOOKUP($A243,'[1]Res_Unres FB by County 1516'!$A$10:$P$421,4,FALSE)</f>
        <v>335.04</v>
      </c>
      <c r="D243" s="26">
        <f>VLOOKUP($A243,'[1]Res_Unres FB by County 1516'!$A$10:$P$421,5,FALSE)</f>
        <v>476.6</v>
      </c>
      <c r="E243" s="27">
        <f t="shared" si="61"/>
        <v>6.8302256833539766E-4</v>
      </c>
      <c r="F243" s="25">
        <f t="shared" si="62"/>
        <v>1.4225167144221584</v>
      </c>
      <c r="G243" s="26">
        <f>VLOOKUP($A243,'[1]Res_Unres FB by County 1516'!$A$10:$P$421,8,FALSE)</f>
        <v>22743.3</v>
      </c>
      <c r="H243" s="27">
        <f t="shared" si="63"/>
        <v>3.2593762438989607E-2</v>
      </c>
      <c r="I243" s="25">
        <f t="shared" si="64"/>
        <v>67.882342406876788</v>
      </c>
      <c r="J243" s="26">
        <f>VLOOKUP($A243,'[1]Res_Unres FB by County 1516'!$A$10:$P$421,11,FALSE)</f>
        <v>32611.4</v>
      </c>
      <c r="K243" s="26">
        <f>VLOOKUP($A243,'[1]Res_Unres FB by County 1516'!$A$10:$P$421,12,FALSE)</f>
        <v>0</v>
      </c>
      <c r="L243" s="26">
        <f>VLOOKUP($A243,'[1]Res_Unres FB by County 1516'!$A$10:$P$421,13,FALSE)</f>
        <v>641949.44999999995</v>
      </c>
      <c r="M243" s="27">
        <f t="shared" si="65"/>
        <v>0.966723214992675</v>
      </c>
      <c r="N243" s="28">
        <f t="shared" si="66"/>
        <v>2013.3740747373447</v>
      </c>
      <c r="O243" s="26">
        <f>VLOOKUP($A243,'[1]Res_Unres FB by County 1516'!$A$10:$P$421,16,FALSE)</f>
        <v>697780.75</v>
      </c>
    </row>
    <row r="244" spans="1:15" x14ac:dyDescent="0.2">
      <c r="A244" s="1" t="s">
        <v>243</v>
      </c>
      <c r="B244" s="24" t="str">
        <f>VLOOKUP($A244,'[1]Res_Unres FB by County 1516'!$A$10:$P$421,3,FALSE)</f>
        <v>Willapa Valley</v>
      </c>
      <c r="C244" s="25">
        <f>VLOOKUP($A244,'[1]Res_Unres FB by County 1516'!$A$10:$P$421,4,FALSE)</f>
        <v>334.36</v>
      </c>
      <c r="D244" s="26">
        <f>VLOOKUP($A244,'[1]Res_Unres FB by County 1516'!$A$10:$P$421,5,FALSE)</f>
        <v>0</v>
      </c>
      <c r="E244" s="27">
        <f t="shared" si="61"/>
        <v>0</v>
      </c>
      <c r="F244" s="25">
        <f t="shared" si="62"/>
        <v>0</v>
      </c>
      <c r="G244" s="26">
        <f>VLOOKUP($A244,'[1]Res_Unres FB by County 1516'!$A$10:$P$421,8,FALSE)</f>
        <v>-92744.59</v>
      </c>
      <c r="H244" s="27">
        <f t="shared" si="63"/>
        <v>-4.8438694300536857E-2</v>
      </c>
      <c r="I244" s="25">
        <f t="shared" si="64"/>
        <v>-277.3794413207321</v>
      </c>
      <c r="J244" s="26">
        <f>VLOOKUP($A244,'[1]Res_Unres FB by County 1516'!$A$10:$P$421,11,FALSE)</f>
        <v>0</v>
      </c>
      <c r="K244" s="26">
        <f>VLOOKUP($A244,'[1]Res_Unres FB by County 1516'!$A$10:$P$421,12,FALSE)</f>
        <v>3400</v>
      </c>
      <c r="L244" s="26">
        <f>VLOOKUP($A244,'[1]Res_Unres FB by County 1516'!$A$10:$P$421,13,FALSE)</f>
        <v>2004024.4</v>
      </c>
      <c r="M244" s="27">
        <f t="shared" si="65"/>
        <v>1.0484386943005368</v>
      </c>
      <c r="N244" s="28">
        <f t="shared" si="66"/>
        <v>6003.7815528173223</v>
      </c>
      <c r="O244" s="26">
        <f>VLOOKUP($A244,'[1]Res_Unres FB by County 1516'!$A$10:$P$421,16,FALSE)</f>
        <v>1914679.81</v>
      </c>
    </row>
    <row r="245" spans="1:15" x14ac:dyDescent="0.2">
      <c r="A245" s="1" t="s">
        <v>244</v>
      </c>
      <c r="B245" s="24" t="str">
        <f>VLOOKUP($A245,'[1]Res_Unres FB by County 1516'!$A$10:$P$421,3,FALSE)</f>
        <v>Morton</v>
      </c>
      <c r="C245" s="25">
        <f>VLOOKUP($A245,'[1]Res_Unres FB by County 1516'!$A$10:$P$421,4,FALSE)</f>
        <v>319.44000000000005</v>
      </c>
      <c r="D245" s="26">
        <f>VLOOKUP($A245,'[1]Res_Unres FB by County 1516'!$A$10:$P$421,5,FALSE)</f>
        <v>0</v>
      </c>
      <c r="E245" s="27">
        <f t="shared" si="61"/>
        <v>0</v>
      </c>
      <c r="F245" s="25">
        <f t="shared" si="62"/>
        <v>0</v>
      </c>
      <c r="G245" s="26">
        <f>VLOOKUP($A245,'[1]Res_Unres FB by County 1516'!$A$10:$P$421,8,FALSE)</f>
        <v>18197.900000000001</v>
      </c>
      <c r="H245" s="27">
        <f t="shared" si="63"/>
        <v>2.0962879004495765E-2</v>
      </c>
      <c r="I245" s="25">
        <f t="shared" si="64"/>
        <v>56.96813173052842</v>
      </c>
      <c r="J245" s="26">
        <f>VLOOKUP($A245,'[1]Res_Unres FB by County 1516'!$A$10:$P$421,11,FALSE)</f>
        <v>0</v>
      </c>
      <c r="K245" s="26">
        <f>VLOOKUP($A245,'[1]Res_Unres FB by County 1516'!$A$10:$P$421,12,FALSE)</f>
        <v>0</v>
      </c>
      <c r="L245" s="26">
        <f>VLOOKUP($A245,'[1]Res_Unres FB by County 1516'!$A$10:$P$421,13,FALSE)</f>
        <v>849903.28</v>
      </c>
      <c r="M245" s="27">
        <f t="shared" si="65"/>
        <v>0.97903712099550422</v>
      </c>
      <c r="N245" s="28">
        <f t="shared" si="66"/>
        <v>2660.6038066616575</v>
      </c>
      <c r="O245" s="26">
        <f>VLOOKUP($A245,'[1]Res_Unres FB by County 1516'!$A$10:$P$421,16,FALSE)</f>
        <v>868101.18</v>
      </c>
    </row>
    <row r="246" spans="1:15" x14ac:dyDescent="0.2">
      <c r="A246" s="1" t="s">
        <v>245</v>
      </c>
      <c r="B246" s="24" t="str">
        <f>VLOOKUP($A246,'[1]Res_Unres FB by County 1516'!$A$10:$P$421,3,FALSE)</f>
        <v>Hood Canal</v>
      </c>
      <c r="C246" s="25">
        <f>VLOOKUP($A246,'[1]Res_Unres FB by County 1516'!$A$10:$P$421,4,FALSE)</f>
        <v>313.79000000000002</v>
      </c>
      <c r="D246" s="26">
        <f>VLOOKUP($A246,'[1]Res_Unres FB by County 1516'!$A$10:$P$421,5,FALSE)</f>
        <v>0</v>
      </c>
      <c r="E246" s="27">
        <f t="shared" si="61"/>
        <v>0</v>
      </c>
      <c r="F246" s="25">
        <f t="shared" si="62"/>
        <v>0</v>
      </c>
      <c r="G246" s="26">
        <f>VLOOKUP($A246,'[1]Res_Unres FB by County 1516'!$A$10:$P$421,8,FALSE)</f>
        <v>0</v>
      </c>
      <c r="H246" s="27">
        <f t="shared" si="63"/>
        <v>0</v>
      </c>
      <c r="I246" s="25">
        <f t="shared" si="64"/>
        <v>0</v>
      </c>
      <c r="J246" s="26">
        <f>VLOOKUP($A246,'[1]Res_Unres FB by County 1516'!$A$10:$P$421,11,FALSE)</f>
        <v>0</v>
      </c>
      <c r="K246" s="26">
        <f>VLOOKUP($A246,'[1]Res_Unres FB by County 1516'!$A$10:$P$421,12,FALSE)</f>
        <v>0</v>
      </c>
      <c r="L246" s="26">
        <f>VLOOKUP($A246,'[1]Res_Unres FB by County 1516'!$A$10:$P$421,13,FALSE)</f>
        <v>1132866.8600000001</v>
      </c>
      <c r="M246" s="27">
        <f t="shared" si="65"/>
        <v>1</v>
      </c>
      <c r="N246" s="28">
        <f t="shared" si="66"/>
        <v>3610.2707543261417</v>
      </c>
      <c r="O246" s="26">
        <f>VLOOKUP($A246,'[1]Res_Unres FB by County 1516'!$A$10:$P$421,16,FALSE)</f>
        <v>1132866.8600000001</v>
      </c>
    </row>
    <row r="247" spans="1:15" x14ac:dyDescent="0.2">
      <c r="A247" s="1" t="s">
        <v>246</v>
      </c>
      <c r="B247" s="24" t="str">
        <f>VLOOKUP($A247,'[1]Res_Unres FB by County 1516'!$A$10:$P$421,3,FALSE)</f>
        <v>Mc Cleary</v>
      </c>
      <c r="C247" s="25">
        <f>VLOOKUP($A247,'[1]Res_Unres FB by County 1516'!$A$10:$P$421,4,FALSE)</f>
        <v>313.73</v>
      </c>
      <c r="D247" s="26">
        <f>VLOOKUP($A247,'[1]Res_Unres FB by County 1516'!$A$10:$P$421,5,FALSE)</f>
        <v>0</v>
      </c>
      <c r="E247" s="27">
        <f t="shared" si="61"/>
        <v>0</v>
      </c>
      <c r="F247" s="25">
        <f t="shared" si="62"/>
        <v>0</v>
      </c>
      <c r="G247" s="26">
        <f>VLOOKUP($A247,'[1]Res_Unres FB by County 1516'!$A$10:$P$421,8,FALSE)</f>
        <v>1062.3399999999999</v>
      </c>
      <c r="H247" s="27">
        <f t="shared" si="63"/>
        <v>1.5934499269377542E-3</v>
      </c>
      <c r="I247" s="25">
        <f t="shared" si="64"/>
        <v>3.3861600739489366</v>
      </c>
      <c r="J247" s="26">
        <f>VLOOKUP($A247,'[1]Res_Unres FB by County 1516'!$A$10:$P$421,11,FALSE)</f>
        <v>0</v>
      </c>
      <c r="K247" s="26">
        <f>VLOOKUP($A247,'[1]Res_Unres FB by County 1516'!$A$10:$P$421,12,FALSE)</f>
        <v>0</v>
      </c>
      <c r="L247" s="26">
        <f>VLOOKUP($A247,'[1]Res_Unres FB by County 1516'!$A$10:$P$421,13,FALSE)</f>
        <v>665629.46</v>
      </c>
      <c r="M247" s="27">
        <f t="shared" si="65"/>
        <v>0.99840655007306212</v>
      </c>
      <c r="N247" s="28">
        <f t="shared" si="66"/>
        <v>2121.6634048385554</v>
      </c>
      <c r="O247" s="26">
        <f>VLOOKUP($A247,'[1]Res_Unres FB by County 1516'!$A$10:$P$421,16,FALSE)</f>
        <v>666691.80000000005</v>
      </c>
    </row>
    <row r="248" spans="1:15" x14ac:dyDescent="0.2">
      <c r="A248" s="1" t="s">
        <v>247</v>
      </c>
      <c r="B248" s="24" t="str">
        <f>VLOOKUP($A248,'[1]Res_Unres FB by County 1516'!$A$10:$P$421,3,FALSE)</f>
        <v>Lummi Tribal</v>
      </c>
      <c r="C248" s="25">
        <f>VLOOKUP($A248,'[1]Res_Unres FB by County 1516'!$A$10:$P$421,4,FALSE)</f>
        <v>300.88</v>
      </c>
      <c r="D248" s="26">
        <f>VLOOKUP($A248,'[1]Res_Unres FB by County 1516'!$A$10:$P$421,5,FALSE)</f>
        <v>0</v>
      </c>
      <c r="E248" s="27">
        <f>IFERROR(D248/$O248,0)</f>
        <v>0</v>
      </c>
      <c r="F248" s="25">
        <f t="shared" si="62"/>
        <v>0</v>
      </c>
      <c r="G248" s="26">
        <f>VLOOKUP($A248,'[1]Res_Unres FB by County 1516'!$A$10:$P$421,8,FALSE)</f>
        <v>0</v>
      </c>
      <c r="H248" s="27">
        <f>IFERROR(G248/$O248,0)</f>
        <v>0</v>
      </c>
      <c r="I248" s="25">
        <f t="shared" si="64"/>
        <v>0</v>
      </c>
      <c r="J248" s="26">
        <f>VLOOKUP($A248,'[1]Res_Unres FB by County 1516'!$A$10:$P$421,11,FALSE)</f>
        <v>0</v>
      </c>
      <c r="K248" s="26">
        <f>VLOOKUP($A248,'[1]Res_Unres FB by County 1516'!$A$10:$P$421,12,FALSE)</f>
        <v>0</v>
      </c>
      <c r="L248" s="26">
        <f>VLOOKUP($A248,'[1]Res_Unres FB by County 1516'!$A$10:$P$421,13,FALSE)</f>
        <v>0</v>
      </c>
      <c r="M248" s="27">
        <f>IFERROR(SUM($J248:$L248)/$O248,0)</f>
        <v>0</v>
      </c>
      <c r="N248" s="28">
        <f t="shared" si="66"/>
        <v>0</v>
      </c>
      <c r="O248" s="26">
        <f>VLOOKUP($A248,'[1]Res_Unres FB by County 1516'!$A$10:$P$421,16,FALSE)</f>
        <v>0</v>
      </c>
    </row>
    <row r="249" spans="1:15" x14ac:dyDescent="0.2">
      <c r="A249" s="1" t="s">
        <v>248</v>
      </c>
      <c r="B249" s="24" t="str">
        <f>VLOOKUP($A249,'[1]Res_Unres FB by County 1516'!$A$10:$P$421,3,FALSE)</f>
        <v>Pateros</v>
      </c>
      <c r="C249" s="25">
        <f>VLOOKUP($A249,'[1]Res_Unres FB by County 1516'!$A$10:$P$421,4,FALSE)</f>
        <v>291.67999999999989</v>
      </c>
      <c r="D249" s="26">
        <f>VLOOKUP($A249,'[1]Res_Unres FB by County 1516'!$A$10:$P$421,5,FALSE)</f>
        <v>0</v>
      </c>
      <c r="E249" s="27">
        <f t="shared" si="61"/>
        <v>0</v>
      </c>
      <c r="F249" s="25">
        <f t="shared" si="62"/>
        <v>0</v>
      </c>
      <c r="G249" s="26">
        <f>VLOOKUP($A249,'[1]Res_Unres FB by County 1516'!$A$10:$P$421,8,FALSE)</f>
        <v>21729.71</v>
      </c>
      <c r="H249" s="27">
        <f t="shared" si="63"/>
        <v>3.2340759409563859E-2</v>
      </c>
      <c r="I249" s="25">
        <f t="shared" si="64"/>
        <v>74.498457213384555</v>
      </c>
      <c r="J249" s="26">
        <f>VLOOKUP($A249,'[1]Res_Unres FB by County 1516'!$A$10:$P$421,11,FALSE)</f>
        <v>0</v>
      </c>
      <c r="K249" s="26">
        <f>VLOOKUP($A249,'[1]Res_Unres FB by County 1516'!$A$10:$P$421,12,FALSE)</f>
        <v>42451.87</v>
      </c>
      <c r="L249" s="26">
        <f>VLOOKUP($A249,'[1]Res_Unres FB by County 1516'!$A$10:$P$421,13,FALSE)</f>
        <v>607716.99</v>
      </c>
      <c r="M249" s="27">
        <f t="shared" si="65"/>
        <v>0.96765924059043618</v>
      </c>
      <c r="N249" s="28">
        <f t="shared" si="66"/>
        <v>2229.0484777838733</v>
      </c>
      <c r="O249" s="26">
        <f>VLOOKUP($A249,'[1]Res_Unres FB by County 1516'!$A$10:$P$421,16,FALSE)</f>
        <v>671898.57</v>
      </c>
    </row>
    <row r="250" spans="1:15" x14ac:dyDescent="0.2">
      <c r="A250" s="1" t="s">
        <v>249</v>
      </c>
      <c r="B250" s="24" t="str">
        <f>VLOOKUP($A250,'[1]Res_Unres FB by County 1516'!$A$10:$P$421,3,FALSE)</f>
        <v>Crescent</v>
      </c>
      <c r="C250" s="25">
        <f>VLOOKUP($A250,'[1]Res_Unres FB by County 1516'!$A$10:$P$421,4,FALSE)</f>
        <v>281.30999999999995</v>
      </c>
      <c r="D250" s="26">
        <f>VLOOKUP($A250,'[1]Res_Unres FB by County 1516'!$A$10:$P$421,5,FALSE)</f>
        <v>0</v>
      </c>
      <c r="E250" s="27">
        <f t="shared" si="61"/>
        <v>0</v>
      </c>
      <c r="F250" s="25">
        <f t="shared" si="62"/>
        <v>0</v>
      </c>
      <c r="G250" s="26">
        <f>VLOOKUP($A250,'[1]Res_Unres FB by County 1516'!$A$10:$P$421,8,FALSE)</f>
        <v>29134.720000000001</v>
      </c>
      <c r="H250" s="27">
        <f t="shared" si="63"/>
        <v>2.7739970642669271E-2</v>
      </c>
      <c r="I250" s="25">
        <f t="shared" si="64"/>
        <v>103.56802104439944</v>
      </c>
      <c r="J250" s="26">
        <f>VLOOKUP($A250,'[1]Res_Unres FB by County 1516'!$A$10:$P$421,11,FALSE)</f>
        <v>54538.8</v>
      </c>
      <c r="K250" s="26">
        <f>VLOOKUP($A250,'[1]Res_Unres FB by County 1516'!$A$10:$P$421,12,FALSE)</f>
        <v>0</v>
      </c>
      <c r="L250" s="26">
        <f>VLOOKUP($A250,'[1]Res_Unres FB by County 1516'!$A$10:$P$421,13,FALSE)</f>
        <v>966605.89</v>
      </c>
      <c r="M250" s="27">
        <f t="shared" si="65"/>
        <v>0.97226002935733091</v>
      </c>
      <c r="N250" s="28">
        <f t="shared" si="66"/>
        <v>3629.9622836017215</v>
      </c>
      <c r="O250" s="26">
        <f>VLOOKUP($A250,'[1]Res_Unres FB by County 1516'!$A$10:$P$421,16,FALSE)</f>
        <v>1050279.4099999999</v>
      </c>
    </row>
    <row r="251" spans="1:15" x14ac:dyDescent="0.2">
      <c r="A251" s="1" t="s">
        <v>250</v>
      </c>
      <c r="B251" s="24" t="str">
        <f>VLOOKUP($A251,'[1]Res_Unres FB by County 1516'!$A$10:$P$421,3,FALSE)</f>
        <v>Waitsburg</v>
      </c>
      <c r="C251" s="25">
        <f>VLOOKUP($A251,'[1]Res_Unres FB by County 1516'!$A$10:$P$421,4,FALSE)</f>
        <v>278.73</v>
      </c>
      <c r="D251" s="26">
        <f>VLOOKUP($A251,'[1]Res_Unres FB by County 1516'!$A$10:$P$421,5,FALSE)</f>
        <v>0</v>
      </c>
      <c r="E251" s="27">
        <f t="shared" si="61"/>
        <v>0</v>
      </c>
      <c r="F251" s="25">
        <f t="shared" si="62"/>
        <v>0</v>
      </c>
      <c r="G251" s="26">
        <f>VLOOKUP($A251,'[1]Res_Unres FB by County 1516'!$A$10:$P$421,8,FALSE)</f>
        <v>8666.0300000000007</v>
      </c>
      <c r="H251" s="27">
        <f t="shared" si="63"/>
        <v>1.3808566919348546E-2</v>
      </c>
      <c r="I251" s="25">
        <f t="shared" si="64"/>
        <v>31.091127614537367</v>
      </c>
      <c r="J251" s="26">
        <f>VLOOKUP($A251,'[1]Res_Unres FB by County 1516'!$A$10:$P$421,11,FALSE)</f>
        <v>0</v>
      </c>
      <c r="K251" s="26">
        <f>VLOOKUP($A251,'[1]Res_Unres FB by County 1516'!$A$10:$P$421,12,FALSE)</f>
        <v>0</v>
      </c>
      <c r="L251" s="26">
        <f>VLOOKUP($A251,'[1]Res_Unres FB by County 1516'!$A$10:$P$421,13,FALSE)</f>
        <v>618917.56000000006</v>
      </c>
      <c r="M251" s="27">
        <f t="shared" si="65"/>
        <v>0.9861914330806516</v>
      </c>
      <c r="N251" s="28">
        <f t="shared" si="66"/>
        <v>2220.49137157823</v>
      </c>
      <c r="O251" s="26">
        <f>VLOOKUP($A251,'[1]Res_Unres FB by County 1516'!$A$10:$P$421,16,FALSE)</f>
        <v>627583.59</v>
      </c>
    </row>
    <row r="252" spans="1:15" x14ac:dyDescent="0.2">
      <c r="A252" s="1" t="s">
        <v>251</v>
      </c>
      <c r="B252" s="24" t="str">
        <f>VLOOKUP($A252,'[1]Res_Unres FB by County 1516'!$A$10:$P$421,3,FALSE)</f>
        <v>Pe Ell</v>
      </c>
      <c r="C252" s="25">
        <f>VLOOKUP($A252,'[1]Res_Unres FB by County 1516'!$A$10:$P$421,4,FALSE)</f>
        <v>276.66000000000003</v>
      </c>
      <c r="D252" s="26">
        <f>VLOOKUP($A252,'[1]Res_Unres FB by County 1516'!$A$10:$P$421,5,FALSE)</f>
        <v>0</v>
      </c>
      <c r="E252" s="27">
        <f t="shared" si="61"/>
        <v>0</v>
      </c>
      <c r="F252" s="25">
        <f t="shared" si="62"/>
        <v>0</v>
      </c>
      <c r="G252" s="26">
        <f>VLOOKUP($A252,'[1]Res_Unres FB by County 1516'!$A$10:$P$421,8,FALSE)</f>
        <v>18219.009999999998</v>
      </c>
      <c r="H252" s="27">
        <f t="shared" si="63"/>
        <v>2.3749670605324267E-2</v>
      </c>
      <c r="I252" s="25">
        <f t="shared" si="64"/>
        <v>65.853430203137407</v>
      </c>
      <c r="J252" s="26">
        <f>VLOOKUP($A252,'[1]Res_Unres FB by County 1516'!$A$10:$P$421,11,FALSE)</f>
        <v>0</v>
      </c>
      <c r="K252" s="26">
        <f>VLOOKUP($A252,'[1]Res_Unres FB by County 1516'!$A$10:$P$421,12,FALSE)</f>
        <v>0</v>
      </c>
      <c r="L252" s="26">
        <f>VLOOKUP($A252,'[1]Res_Unres FB by County 1516'!$A$10:$P$421,13,FALSE)</f>
        <v>748907.84</v>
      </c>
      <c r="M252" s="27">
        <f t="shared" si="65"/>
        <v>0.97625032939467571</v>
      </c>
      <c r="N252" s="28">
        <f t="shared" si="66"/>
        <v>2706.961035205667</v>
      </c>
      <c r="O252" s="26">
        <f>VLOOKUP($A252,'[1]Res_Unres FB by County 1516'!$A$10:$P$421,16,FALSE)</f>
        <v>767126.85</v>
      </c>
    </row>
    <row r="253" spans="1:15" x14ac:dyDescent="0.2">
      <c r="A253" s="1" t="s">
        <v>252</v>
      </c>
      <c r="B253" s="24" t="str">
        <f>VLOOKUP($A253,'[1]Res_Unres FB by County 1516'!$A$10:$P$421,3,FALSE)</f>
        <v>Wilbur</v>
      </c>
      <c r="C253" s="25">
        <f>VLOOKUP($A253,'[1]Res_Unres FB by County 1516'!$A$10:$P$421,4,FALSE)</f>
        <v>274.57000000000005</v>
      </c>
      <c r="D253" s="26">
        <f>VLOOKUP($A253,'[1]Res_Unres FB by County 1516'!$A$10:$P$421,5,FALSE)</f>
        <v>0</v>
      </c>
      <c r="E253" s="27">
        <f t="shared" si="61"/>
        <v>0</v>
      </c>
      <c r="F253" s="25">
        <f t="shared" si="62"/>
        <v>0</v>
      </c>
      <c r="G253" s="26">
        <f>VLOOKUP($A253,'[1]Res_Unres FB by County 1516'!$A$10:$P$421,8,FALSE)</f>
        <v>7310.62</v>
      </c>
      <c r="H253" s="27">
        <f t="shared" si="63"/>
        <v>1.5843600730477587E-2</v>
      </c>
      <c r="I253" s="25">
        <f t="shared" si="64"/>
        <v>26.625705648832714</v>
      </c>
      <c r="J253" s="26">
        <f>VLOOKUP($A253,'[1]Res_Unres FB by County 1516'!$A$10:$P$421,11,FALSE)</f>
        <v>16244.72</v>
      </c>
      <c r="K253" s="26">
        <f>VLOOKUP($A253,'[1]Res_Unres FB by County 1516'!$A$10:$P$421,12,FALSE)</f>
        <v>0</v>
      </c>
      <c r="L253" s="26">
        <f>VLOOKUP($A253,'[1]Res_Unres FB by County 1516'!$A$10:$P$421,13,FALSE)</f>
        <v>437868.81</v>
      </c>
      <c r="M253" s="27">
        <f t="shared" si="65"/>
        <v>0.98415639926952225</v>
      </c>
      <c r="N253" s="28">
        <f t="shared" si="66"/>
        <v>1653.9080380230903</v>
      </c>
      <c r="O253" s="26">
        <f>VLOOKUP($A253,'[1]Res_Unres FB by County 1516'!$A$10:$P$421,16,FALSE)</f>
        <v>461424.15</v>
      </c>
    </row>
    <row r="254" spans="1:15" x14ac:dyDescent="0.2">
      <c r="A254" s="1" t="s">
        <v>253</v>
      </c>
      <c r="B254" s="24" t="str">
        <f>VLOOKUP($A254,'[1]Res_Unres FB by County 1516'!$A$10:$P$421,3,FALSE)</f>
        <v>Waterville</v>
      </c>
      <c r="C254" s="25">
        <f>VLOOKUP($A254,'[1]Res_Unres FB by County 1516'!$A$10:$P$421,4,FALSE)</f>
        <v>269.19999999999993</v>
      </c>
      <c r="D254" s="26">
        <f>VLOOKUP($A254,'[1]Res_Unres FB by County 1516'!$A$10:$P$421,5,FALSE)</f>
        <v>5453</v>
      </c>
      <c r="E254" s="27">
        <f t="shared" si="61"/>
        <v>8.1885440421809886E-3</v>
      </c>
      <c r="F254" s="25">
        <f t="shared" si="62"/>
        <v>20.256315007429425</v>
      </c>
      <c r="G254" s="26">
        <f>VLOOKUP($A254,'[1]Res_Unres FB by County 1516'!$A$10:$P$421,8,FALSE)</f>
        <v>5637</v>
      </c>
      <c r="H254" s="27">
        <f t="shared" si="63"/>
        <v>8.4648492143360038E-3</v>
      </c>
      <c r="I254" s="25">
        <f t="shared" si="64"/>
        <v>20.939821693907881</v>
      </c>
      <c r="J254" s="26">
        <f>VLOOKUP($A254,'[1]Res_Unres FB by County 1516'!$A$10:$P$421,11,FALSE)</f>
        <v>0</v>
      </c>
      <c r="K254" s="26">
        <f>VLOOKUP($A254,'[1]Res_Unres FB by County 1516'!$A$10:$P$421,12,FALSE)</f>
        <v>128968</v>
      </c>
      <c r="L254" s="26">
        <f>VLOOKUP($A254,'[1]Res_Unres FB by County 1516'!$A$10:$P$421,13,FALSE)</f>
        <v>525872.35</v>
      </c>
      <c r="M254" s="27">
        <f t="shared" si="65"/>
        <v>0.98334660674348295</v>
      </c>
      <c r="N254" s="28">
        <f t="shared" si="66"/>
        <v>2432.5421619613676</v>
      </c>
      <c r="O254" s="26">
        <f>VLOOKUP($A254,'[1]Res_Unres FB by County 1516'!$A$10:$P$421,16,FALSE)</f>
        <v>665930.35</v>
      </c>
    </row>
    <row r="255" spans="1:15" x14ac:dyDescent="0.2">
      <c r="A255" s="1" t="s">
        <v>254</v>
      </c>
      <c r="B255" s="24" t="str">
        <f>VLOOKUP($A255,'[1]Res_Unres FB by County 1516'!$A$10:$P$421,3,FALSE)</f>
        <v>Selkirk</v>
      </c>
      <c r="C255" s="25">
        <f>VLOOKUP($A255,'[1]Res_Unres FB by County 1516'!$A$10:$P$421,4,FALSE)</f>
        <v>253.82</v>
      </c>
      <c r="D255" s="26">
        <f>VLOOKUP($A255,'[1]Res_Unres FB by County 1516'!$A$10:$P$421,5,FALSE)</f>
        <v>0</v>
      </c>
      <c r="E255" s="27">
        <f t="shared" si="61"/>
        <v>0</v>
      </c>
      <c r="F255" s="25">
        <f t="shared" si="62"/>
        <v>0</v>
      </c>
      <c r="G255" s="26">
        <f>VLOOKUP($A255,'[1]Res_Unres FB by County 1516'!$A$10:$P$421,8,FALSE)</f>
        <v>26332.53</v>
      </c>
      <c r="H255" s="27">
        <f t="shared" si="63"/>
        <v>3.953056373754768E-2</v>
      </c>
      <c r="I255" s="25">
        <f t="shared" si="64"/>
        <v>103.74489795918367</v>
      </c>
      <c r="J255" s="26">
        <f>VLOOKUP($A255,'[1]Res_Unres FB by County 1516'!$A$10:$P$421,11,FALSE)</f>
        <v>39927.07</v>
      </c>
      <c r="K255" s="26">
        <f>VLOOKUP($A255,'[1]Res_Unres FB by County 1516'!$A$10:$P$421,12,FALSE)</f>
        <v>122040.76</v>
      </c>
      <c r="L255" s="26">
        <f>VLOOKUP($A255,'[1]Res_Unres FB by County 1516'!$A$10:$P$421,13,FALSE)</f>
        <v>477830.54</v>
      </c>
      <c r="M255" s="27">
        <f t="shared" si="65"/>
        <v>0.96046943626245229</v>
      </c>
      <c r="N255" s="28">
        <f t="shared" si="66"/>
        <v>2520.6775273816093</v>
      </c>
      <c r="O255" s="26">
        <f>VLOOKUP($A255,'[1]Res_Unres FB by County 1516'!$A$10:$P$421,16,FALSE)</f>
        <v>666130.9</v>
      </c>
    </row>
    <row r="256" spans="1:15" x14ac:dyDescent="0.2">
      <c r="A256" s="1" t="s">
        <v>255</v>
      </c>
      <c r="B256" s="24" t="str">
        <f>VLOOKUP($A256,'[1]Res_Unres FB by County 1516'!$A$10:$P$421,3,FALSE)</f>
        <v>Lyle</v>
      </c>
      <c r="C256" s="25">
        <f>VLOOKUP($A256,'[1]Res_Unres FB by County 1516'!$A$10:$P$421,4,FALSE)</f>
        <v>240.54</v>
      </c>
      <c r="D256" s="26">
        <f>VLOOKUP($A256,'[1]Res_Unres FB by County 1516'!$A$10:$P$421,5,FALSE)</f>
        <v>0</v>
      </c>
      <c r="E256" s="27">
        <f t="shared" si="61"/>
        <v>0</v>
      </c>
      <c r="F256" s="25">
        <f t="shared" si="62"/>
        <v>0</v>
      </c>
      <c r="G256" s="26">
        <f>VLOOKUP($A256,'[1]Res_Unres FB by County 1516'!$A$10:$P$421,8,FALSE)</f>
        <v>0</v>
      </c>
      <c r="H256" s="27">
        <f t="shared" si="63"/>
        <v>0</v>
      </c>
      <c r="I256" s="25">
        <f t="shared" si="64"/>
        <v>0</v>
      </c>
      <c r="J256" s="26">
        <f>VLOOKUP($A256,'[1]Res_Unres FB by County 1516'!$A$10:$P$421,11,FALSE)</f>
        <v>0</v>
      </c>
      <c r="K256" s="26">
        <f>VLOOKUP($A256,'[1]Res_Unres FB by County 1516'!$A$10:$P$421,12,FALSE)</f>
        <v>0</v>
      </c>
      <c r="L256" s="26">
        <f>VLOOKUP($A256,'[1]Res_Unres FB by County 1516'!$A$10:$P$421,13,FALSE)</f>
        <v>188909.87</v>
      </c>
      <c r="M256" s="27">
        <f t="shared" si="65"/>
        <v>1</v>
      </c>
      <c r="N256" s="28">
        <f t="shared" si="66"/>
        <v>785.35740417394197</v>
      </c>
      <c r="O256" s="26">
        <f>VLOOKUP($A256,'[1]Res_Unres FB by County 1516'!$A$10:$P$421,16,FALSE)</f>
        <v>188909.87</v>
      </c>
    </row>
    <row r="257" spans="1:15" x14ac:dyDescent="0.2">
      <c r="A257" s="1" t="s">
        <v>256</v>
      </c>
      <c r="B257" s="24" t="str">
        <f>VLOOKUP($A257,'[1]Res_Unres FB by County 1516'!$A$10:$P$421,3,FALSE)</f>
        <v>Cusick</v>
      </c>
      <c r="C257" s="25">
        <f>VLOOKUP($A257,'[1]Res_Unres FB by County 1516'!$A$10:$P$421,4,FALSE)</f>
        <v>234.48000000000005</v>
      </c>
      <c r="D257" s="26">
        <f>VLOOKUP($A257,'[1]Res_Unres FB by County 1516'!$A$10:$P$421,5,FALSE)</f>
        <v>0</v>
      </c>
      <c r="E257" s="27">
        <f t="shared" si="61"/>
        <v>0</v>
      </c>
      <c r="F257" s="25">
        <f t="shared" si="62"/>
        <v>0</v>
      </c>
      <c r="G257" s="26">
        <f>VLOOKUP($A257,'[1]Res_Unres FB by County 1516'!$A$10:$P$421,8,FALSE)</f>
        <v>212913.93</v>
      </c>
      <c r="H257" s="27">
        <f t="shared" si="63"/>
        <v>0.22354740493982453</v>
      </c>
      <c r="I257" s="25">
        <f t="shared" si="64"/>
        <v>908.02597236438055</v>
      </c>
      <c r="J257" s="26">
        <f>VLOOKUP($A257,'[1]Res_Unres FB by County 1516'!$A$10:$P$421,11,FALSE)</f>
        <v>101491</v>
      </c>
      <c r="K257" s="26">
        <f>VLOOKUP($A257,'[1]Res_Unres FB by County 1516'!$A$10:$P$421,12,FALSE)</f>
        <v>0</v>
      </c>
      <c r="L257" s="26">
        <f>VLOOKUP($A257,'[1]Res_Unres FB by County 1516'!$A$10:$P$421,13,FALSE)</f>
        <v>638028.09</v>
      </c>
      <c r="M257" s="27">
        <f t="shared" si="65"/>
        <v>0.77645259506017539</v>
      </c>
      <c r="N257" s="28">
        <f t="shared" si="66"/>
        <v>3153.8685175707942</v>
      </c>
      <c r="O257" s="26">
        <f>VLOOKUP($A257,'[1]Res_Unres FB by County 1516'!$A$10:$P$421,16,FALSE)</f>
        <v>952433.02</v>
      </c>
    </row>
    <row r="258" spans="1:15" x14ac:dyDescent="0.2">
      <c r="A258" s="1" t="s">
        <v>257</v>
      </c>
      <c r="B258" s="24" t="str">
        <f>VLOOKUP($A258,'[1]Res_Unres FB by County 1516'!$A$10:$P$421,3,FALSE)</f>
        <v>Lopez</v>
      </c>
      <c r="C258" s="25">
        <f>VLOOKUP($A258,'[1]Res_Unres FB by County 1516'!$A$10:$P$421,4,FALSE)</f>
        <v>233.97</v>
      </c>
      <c r="D258" s="26">
        <f>VLOOKUP($A258,'[1]Res_Unres FB by County 1516'!$A$10:$P$421,5,FALSE)</f>
        <v>2228.8000000000002</v>
      </c>
      <c r="E258" s="27">
        <f t="shared" si="61"/>
        <v>4.6671868391026912E-3</v>
      </c>
      <c r="F258" s="25">
        <f t="shared" si="62"/>
        <v>9.5260076078129678</v>
      </c>
      <c r="G258" s="26">
        <f>VLOOKUP($A258,'[1]Res_Unres FB by County 1516'!$A$10:$P$421,8,FALSE)</f>
        <v>0</v>
      </c>
      <c r="H258" s="27">
        <f t="shared" si="63"/>
        <v>0</v>
      </c>
      <c r="I258" s="25">
        <f t="shared" si="64"/>
        <v>0</v>
      </c>
      <c r="J258" s="26">
        <f>VLOOKUP($A258,'[1]Res_Unres FB by County 1516'!$A$10:$P$421,11,FALSE)</f>
        <v>0</v>
      </c>
      <c r="K258" s="26">
        <f>VLOOKUP($A258,'[1]Res_Unres FB by County 1516'!$A$10:$P$421,12,FALSE)</f>
        <v>0</v>
      </c>
      <c r="L258" s="26">
        <f>VLOOKUP($A258,'[1]Res_Unres FB by County 1516'!$A$10:$P$421,13,FALSE)</f>
        <v>475317.97</v>
      </c>
      <c r="M258" s="27">
        <f t="shared" si="65"/>
        <v>0.99533281316089717</v>
      </c>
      <c r="N258" s="28">
        <f t="shared" si="66"/>
        <v>2031.5338291233918</v>
      </c>
      <c r="O258" s="26">
        <f>VLOOKUP($A258,'[1]Res_Unres FB by County 1516'!$A$10:$P$421,16,FALSE)</f>
        <v>477546.77</v>
      </c>
    </row>
    <row r="259" spans="1:15" x14ac:dyDescent="0.2">
      <c r="A259" s="1" t="s">
        <v>258</v>
      </c>
      <c r="B259" s="24" t="str">
        <f>VLOOKUP($A259,'[1]Res_Unres FB by County 1516'!$A$10:$P$421,3,FALSE)</f>
        <v>Odessa</v>
      </c>
      <c r="C259" s="25">
        <f>VLOOKUP($A259,'[1]Res_Unres FB by County 1516'!$A$10:$P$421,4,FALSE)</f>
        <v>230.97000000000006</v>
      </c>
      <c r="D259" s="26">
        <f>VLOOKUP($A259,'[1]Res_Unres FB by County 1516'!$A$10:$P$421,5,FALSE)</f>
        <v>28.28</v>
      </c>
      <c r="E259" s="27">
        <f t="shared" si="61"/>
        <v>4.0274685890205283E-5</v>
      </c>
      <c r="F259" s="25">
        <f t="shared" si="62"/>
        <v>0.12244014374161144</v>
      </c>
      <c r="G259" s="26">
        <f>VLOOKUP($A259,'[1]Res_Unres FB by County 1516'!$A$10:$P$421,8,FALSE)</f>
        <v>0</v>
      </c>
      <c r="H259" s="27">
        <f t="shared" si="63"/>
        <v>0</v>
      </c>
      <c r="I259" s="25">
        <f t="shared" si="64"/>
        <v>0</v>
      </c>
      <c r="J259" s="26">
        <f>VLOOKUP($A259,'[1]Res_Unres FB by County 1516'!$A$10:$P$421,11,FALSE)</f>
        <v>14815.83</v>
      </c>
      <c r="K259" s="26">
        <f>VLOOKUP($A259,'[1]Res_Unres FB by County 1516'!$A$10:$P$421,12,FALSE)</f>
        <v>0</v>
      </c>
      <c r="L259" s="26">
        <f>VLOOKUP($A259,'[1]Res_Unres FB by County 1516'!$A$10:$P$421,13,FALSE)</f>
        <v>687333.93</v>
      </c>
      <c r="M259" s="27">
        <f t="shared" si="65"/>
        <v>0.9999597253141097</v>
      </c>
      <c r="N259" s="28">
        <f t="shared" si="66"/>
        <v>3040.0041563839454</v>
      </c>
      <c r="O259" s="26">
        <f>VLOOKUP($A259,'[1]Res_Unres FB by County 1516'!$A$10:$P$421,16,FALSE)</f>
        <v>702178.04</v>
      </c>
    </row>
    <row r="260" spans="1:15" x14ac:dyDescent="0.2">
      <c r="A260" s="1" t="s">
        <v>259</v>
      </c>
      <c r="B260" s="24" t="str">
        <f>VLOOKUP($A260,'[1]Res_Unres FB by County 1516'!$A$10:$P$421,3,FALSE)</f>
        <v>Oakville</v>
      </c>
      <c r="C260" s="25">
        <f>VLOOKUP($A260,'[1]Res_Unres FB by County 1516'!$A$10:$P$421,4,FALSE)</f>
        <v>230.61999999999998</v>
      </c>
      <c r="D260" s="26">
        <f>VLOOKUP($A260,'[1]Res_Unres FB by County 1516'!$A$10:$P$421,5,FALSE)</f>
        <v>0</v>
      </c>
      <c r="E260" s="27">
        <f t="shared" si="61"/>
        <v>0</v>
      </c>
      <c r="F260" s="25">
        <f t="shared" si="62"/>
        <v>0</v>
      </c>
      <c r="G260" s="26">
        <f>VLOOKUP($A260,'[1]Res_Unres FB by County 1516'!$A$10:$P$421,8,FALSE)</f>
        <v>0</v>
      </c>
      <c r="H260" s="27">
        <f t="shared" si="63"/>
        <v>0</v>
      </c>
      <c r="I260" s="25">
        <f t="shared" si="64"/>
        <v>0</v>
      </c>
      <c r="J260" s="26">
        <f>VLOOKUP($A260,'[1]Res_Unres FB by County 1516'!$A$10:$P$421,11,FALSE)</f>
        <v>0</v>
      </c>
      <c r="K260" s="26">
        <f>VLOOKUP($A260,'[1]Res_Unres FB by County 1516'!$A$10:$P$421,12,FALSE)</f>
        <v>282336.25</v>
      </c>
      <c r="L260" s="26">
        <f>VLOOKUP($A260,'[1]Res_Unres FB by County 1516'!$A$10:$P$421,13,FALSE)</f>
        <v>85328.07</v>
      </c>
      <c r="M260" s="27">
        <f t="shared" si="65"/>
        <v>1</v>
      </c>
      <c r="N260" s="28">
        <f t="shared" si="66"/>
        <v>1594.2429971381496</v>
      </c>
      <c r="O260" s="26">
        <f>VLOOKUP($A260,'[1]Res_Unres FB by County 1516'!$A$10:$P$421,16,FALSE)</f>
        <v>367664.32</v>
      </c>
    </row>
    <row r="261" spans="1:15" x14ac:dyDescent="0.2">
      <c r="A261" s="1" t="s">
        <v>260</v>
      </c>
      <c r="B261" s="24" t="str">
        <f>VLOOKUP($A261,'[1]Res_Unres FB by County 1516'!$A$10:$P$421,3,FALSE)</f>
        <v>Touchet</v>
      </c>
      <c r="C261" s="25">
        <f>VLOOKUP($A261,'[1]Res_Unres FB by County 1516'!$A$10:$P$421,4,FALSE)</f>
        <v>227.75</v>
      </c>
      <c r="D261" s="26">
        <f>VLOOKUP($A261,'[1]Res_Unres FB by County 1516'!$A$10:$P$421,5,FALSE)</f>
        <v>0</v>
      </c>
      <c r="E261" s="27">
        <f t="shared" si="61"/>
        <v>0</v>
      </c>
      <c r="F261" s="25">
        <f t="shared" si="62"/>
        <v>0</v>
      </c>
      <c r="G261" s="26">
        <f>VLOOKUP($A261,'[1]Res_Unres FB by County 1516'!$A$10:$P$421,8,FALSE)</f>
        <v>36.46</v>
      </c>
      <c r="H261" s="27">
        <f t="shared" si="63"/>
        <v>9.6301311219213701E-5</v>
      </c>
      <c r="I261" s="25">
        <f t="shared" si="64"/>
        <v>0.16008781558726676</v>
      </c>
      <c r="J261" s="26">
        <f>VLOOKUP($A261,'[1]Res_Unres FB by County 1516'!$A$10:$P$421,11,FALSE)</f>
        <v>0</v>
      </c>
      <c r="K261" s="26">
        <f>VLOOKUP($A261,'[1]Res_Unres FB by County 1516'!$A$10:$P$421,12,FALSE)</f>
        <v>0</v>
      </c>
      <c r="L261" s="26">
        <f>VLOOKUP($A261,'[1]Res_Unres FB by County 1516'!$A$10:$P$421,13,FALSE)</f>
        <v>378566.9</v>
      </c>
      <c r="M261" s="27">
        <f t="shared" si="65"/>
        <v>0.99990369868878093</v>
      </c>
      <c r="N261" s="28">
        <f t="shared" si="66"/>
        <v>1662.2037321624589</v>
      </c>
      <c r="O261" s="26">
        <f>VLOOKUP($A261,'[1]Res_Unres FB by County 1516'!$A$10:$P$421,16,FALSE)</f>
        <v>378603.36</v>
      </c>
    </row>
    <row r="262" spans="1:15" x14ac:dyDescent="0.2">
      <c r="A262" s="1" t="s">
        <v>261</v>
      </c>
      <c r="B262" s="24" t="str">
        <f>VLOOKUP($A262,'[1]Res_Unres FB by County 1516'!$A$10:$P$421,3,FALSE)</f>
        <v>Grapeview</v>
      </c>
      <c r="C262" s="25">
        <f>VLOOKUP($A262,'[1]Res_Unres FB by County 1516'!$A$10:$P$421,4,FALSE)</f>
        <v>222.39000000000001</v>
      </c>
      <c r="D262" s="26">
        <f>VLOOKUP($A262,'[1]Res_Unres FB by County 1516'!$A$10:$P$421,5,FALSE)</f>
        <v>0</v>
      </c>
      <c r="E262" s="27">
        <f t="shared" si="61"/>
        <v>0</v>
      </c>
      <c r="F262" s="25">
        <f t="shared" si="62"/>
        <v>0</v>
      </c>
      <c r="G262" s="26">
        <f>VLOOKUP($A262,'[1]Res_Unres FB by County 1516'!$A$10:$P$421,8,FALSE)</f>
        <v>1157.79</v>
      </c>
      <c r="H262" s="27">
        <f t="shared" si="63"/>
        <v>2.4520773889763025E-3</v>
      </c>
      <c r="I262" s="25">
        <f t="shared" si="64"/>
        <v>5.2061243760960467</v>
      </c>
      <c r="J262" s="26">
        <f>VLOOKUP($A262,'[1]Res_Unres FB by County 1516'!$A$10:$P$421,11,FALSE)</f>
        <v>0</v>
      </c>
      <c r="K262" s="26">
        <f>VLOOKUP($A262,'[1]Res_Unres FB by County 1516'!$A$10:$P$421,12,FALSE)</f>
        <v>0</v>
      </c>
      <c r="L262" s="26">
        <f>VLOOKUP($A262,'[1]Res_Unres FB by County 1516'!$A$10:$P$421,13,FALSE)</f>
        <v>471009.19999999995</v>
      </c>
      <c r="M262" s="27">
        <f t="shared" si="65"/>
        <v>0.99754792261102365</v>
      </c>
      <c r="N262" s="28">
        <f t="shared" si="66"/>
        <v>2117.9423535230899</v>
      </c>
      <c r="O262" s="26">
        <f>VLOOKUP($A262,'[1]Res_Unres FB by County 1516'!$A$10:$P$421,16,FALSE)</f>
        <v>472166.99</v>
      </c>
    </row>
    <row r="263" spans="1:15" x14ac:dyDescent="0.2">
      <c r="A263" s="1" t="s">
        <v>262</v>
      </c>
      <c r="B263" s="24" t="str">
        <f>VLOOKUP($A263,'[1]Res_Unres FB by County 1516'!$A$10:$P$421,3,FALSE)</f>
        <v>Trout Lake</v>
      </c>
      <c r="C263" s="25">
        <f>VLOOKUP($A263,'[1]Res_Unres FB by County 1516'!$A$10:$P$421,4,FALSE)</f>
        <v>216.10999999999999</v>
      </c>
      <c r="D263" s="26">
        <f>VLOOKUP($A263,'[1]Res_Unres FB by County 1516'!$A$10:$P$421,5,FALSE)</f>
        <v>0</v>
      </c>
      <c r="E263" s="27">
        <f t="shared" si="61"/>
        <v>0</v>
      </c>
      <c r="F263" s="25">
        <f t="shared" si="62"/>
        <v>0</v>
      </c>
      <c r="G263" s="26">
        <f>VLOOKUP($A263,'[1]Res_Unres FB by County 1516'!$A$10:$P$421,8,FALSE)</f>
        <v>0</v>
      </c>
      <c r="H263" s="27">
        <f t="shared" si="63"/>
        <v>0</v>
      </c>
      <c r="I263" s="25">
        <f t="shared" si="64"/>
        <v>0</v>
      </c>
      <c r="J263" s="26">
        <f>VLOOKUP($A263,'[1]Res_Unres FB by County 1516'!$A$10:$P$421,11,FALSE)</f>
        <v>0</v>
      </c>
      <c r="K263" s="26">
        <f>VLOOKUP($A263,'[1]Res_Unres FB by County 1516'!$A$10:$P$421,12,FALSE)</f>
        <v>0</v>
      </c>
      <c r="L263" s="26">
        <f>VLOOKUP($A263,'[1]Res_Unres FB by County 1516'!$A$10:$P$421,13,FALSE)</f>
        <v>762182.16</v>
      </c>
      <c r="M263" s="27">
        <f t="shared" si="65"/>
        <v>1</v>
      </c>
      <c r="N263" s="28">
        <f t="shared" si="66"/>
        <v>3526.825042802277</v>
      </c>
      <c r="O263" s="26">
        <f>VLOOKUP($A263,'[1]Res_Unres FB by County 1516'!$A$10:$P$421,16,FALSE)</f>
        <v>762182.16</v>
      </c>
    </row>
    <row r="264" spans="1:15" x14ac:dyDescent="0.2">
      <c r="A264" s="1" t="s">
        <v>263</v>
      </c>
      <c r="B264" s="24" t="str">
        <f>VLOOKUP($A264,'[1]Res_Unres FB by County 1516'!$A$10:$P$421,3,FALSE)</f>
        <v>Northport</v>
      </c>
      <c r="C264" s="25">
        <f>VLOOKUP($A264,'[1]Res_Unres FB by County 1516'!$A$10:$P$421,4,FALSE)</f>
        <v>215.86999999999998</v>
      </c>
      <c r="D264" s="26">
        <f>VLOOKUP($A264,'[1]Res_Unres FB by County 1516'!$A$10:$P$421,5,FALSE)</f>
        <v>3214.46</v>
      </c>
      <c r="E264" s="27">
        <f t="shared" si="61"/>
        <v>8.3743576452988029E-3</v>
      </c>
      <c r="F264" s="25">
        <f t="shared" si="62"/>
        <v>14.890721267429473</v>
      </c>
      <c r="G264" s="26">
        <f>VLOOKUP($A264,'[1]Res_Unres FB by County 1516'!$A$10:$P$421,8,FALSE)</f>
        <v>3627.91</v>
      </c>
      <c r="H264" s="27">
        <f t="shared" si="63"/>
        <v>9.4514835602110391E-3</v>
      </c>
      <c r="I264" s="25">
        <f t="shared" si="64"/>
        <v>16.805994348450458</v>
      </c>
      <c r="J264" s="26">
        <f>VLOOKUP($A264,'[1]Res_Unres FB by County 1516'!$A$10:$P$421,11,FALSE)</f>
        <v>13264.52</v>
      </c>
      <c r="K264" s="26">
        <f>VLOOKUP($A264,'[1]Res_Unres FB by County 1516'!$A$10:$P$421,12,FALSE)</f>
        <v>165000</v>
      </c>
      <c r="L264" s="26">
        <f>VLOOKUP($A264,'[1]Res_Unres FB by County 1516'!$A$10:$P$421,13,FALSE)</f>
        <v>198738.67</v>
      </c>
      <c r="M264" s="27">
        <f t="shared" si="65"/>
        <v>0.98217415879449022</v>
      </c>
      <c r="N264" s="28">
        <f t="shared" si="66"/>
        <v>1746.4362347709271</v>
      </c>
      <c r="O264" s="26">
        <f>VLOOKUP($A264,'[1]Res_Unres FB by County 1516'!$A$10:$P$421,16,FALSE)</f>
        <v>383845.56</v>
      </c>
    </row>
    <row r="265" spans="1:15" x14ac:dyDescent="0.2">
      <c r="A265" s="1" t="s">
        <v>264</v>
      </c>
      <c r="B265" s="24" t="str">
        <f>VLOOKUP($A265,'[1]Res_Unres FB by County 1516'!$A$10:$P$421,3,FALSE)</f>
        <v>Inchelium</v>
      </c>
      <c r="C265" s="25">
        <f>VLOOKUP($A265,'[1]Res_Unres FB by County 1516'!$A$10:$P$421,4,FALSE)</f>
        <v>214.88000000000002</v>
      </c>
      <c r="D265" s="26">
        <f>VLOOKUP($A265,'[1]Res_Unres FB by County 1516'!$A$10:$P$421,5,FALSE)</f>
        <v>0</v>
      </c>
      <c r="E265" s="27">
        <f t="shared" si="61"/>
        <v>0</v>
      </c>
      <c r="F265" s="25">
        <f t="shared" si="62"/>
        <v>0</v>
      </c>
      <c r="G265" s="26">
        <f>VLOOKUP($A265,'[1]Res_Unres FB by County 1516'!$A$10:$P$421,8,FALSE)</f>
        <v>13915</v>
      </c>
      <c r="H265" s="27">
        <f t="shared" si="63"/>
        <v>9.8396469889637204E-3</v>
      </c>
      <c r="I265" s="25">
        <f t="shared" si="64"/>
        <v>64.757073715562171</v>
      </c>
      <c r="J265" s="26">
        <f>VLOOKUP($A265,'[1]Res_Unres FB by County 1516'!$A$10:$P$421,11,FALSE)</f>
        <v>0</v>
      </c>
      <c r="K265" s="26">
        <f>VLOOKUP($A265,'[1]Res_Unres FB by County 1516'!$A$10:$P$421,12,FALSE)</f>
        <v>23406.87</v>
      </c>
      <c r="L265" s="26">
        <f>VLOOKUP($A265,'[1]Res_Unres FB by County 1516'!$A$10:$P$421,13,FALSE)</f>
        <v>1376854.88</v>
      </c>
      <c r="M265" s="27">
        <f t="shared" si="65"/>
        <v>0.99016035301103633</v>
      </c>
      <c r="N265" s="28">
        <f t="shared" si="66"/>
        <v>6516.4824553239014</v>
      </c>
      <c r="O265" s="26">
        <f>VLOOKUP($A265,'[1]Res_Unres FB by County 1516'!$A$10:$P$421,16,FALSE)</f>
        <v>1414176.75</v>
      </c>
    </row>
    <row r="266" spans="1:15" x14ac:dyDescent="0.2">
      <c r="A266" s="1" t="s">
        <v>265</v>
      </c>
      <c r="B266" s="24" t="str">
        <f>VLOOKUP($A266,'[1]Res_Unres FB by County 1516'!$A$10:$P$421,3,FALSE)</f>
        <v>Tekoa</v>
      </c>
      <c r="C266" s="25">
        <f>VLOOKUP($A266,'[1]Res_Unres FB by County 1516'!$A$10:$P$421,4,FALSE)</f>
        <v>214.68000000000004</v>
      </c>
      <c r="D266" s="26">
        <f>VLOOKUP($A266,'[1]Res_Unres FB by County 1516'!$A$10:$P$421,5,FALSE)</f>
        <v>3749.55</v>
      </c>
      <c r="E266" s="27">
        <f t="shared" si="61"/>
        <v>8.924032375991044E-3</v>
      </c>
      <c r="F266" s="25">
        <f t="shared" si="62"/>
        <v>17.465762996087197</v>
      </c>
      <c r="G266" s="26">
        <f>VLOOKUP($A266,'[1]Res_Unres FB by County 1516'!$A$10:$P$421,8,FALSE)</f>
        <v>0</v>
      </c>
      <c r="H266" s="27">
        <f t="shared" si="63"/>
        <v>0</v>
      </c>
      <c r="I266" s="25">
        <f t="shared" si="64"/>
        <v>0</v>
      </c>
      <c r="J266" s="26">
        <f>VLOOKUP($A266,'[1]Res_Unres FB by County 1516'!$A$10:$P$421,11,FALSE)</f>
        <v>31769.78</v>
      </c>
      <c r="K266" s="26">
        <f>VLOOKUP($A266,'[1]Res_Unres FB by County 1516'!$A$10:$P$421,12,FALSE)</f>
        <v>21477.7</v>
      </c>
      <c r="L266" s="26">
        <f>VLOOKUP($A266,'[1]Res_Unres FB by County 1516'!$A$10:$P$421,13,FALSE)</f>
        <v>363166.17</v>
      </c>
      <c r="M266" s="27">
        <f t="shared" si="65"/>
        <v>0.99107596762400885</v>
      </c>
      <c r="N266" s="28">
        <f t="shared" si="66"/>
        <v>1939.6946618222466</v>
      </c>
      <c r="O266" s="26">
        <f>VLOOKUP($A266,'[1]Res_Unres FB by County 1516'!$A$10:$P$421,16,FALSE)</f>
        <v>420163.2</v>
      </c>
    </row>
    <row r="267" spans="1:15" x14ac:dyDescent="0.2">
      <c r="A267" s="1" t="s">
        <v>266</v>
      </c>
      <c r="B267" s="24" t="str">
        <f>VLOOKUP($A267,'[1]Res_Unres FB by County 1516'!$A$10:$P$421,3,FALSE)</f>
        <v>Coulee/Hartline</v>
      </c>
      <c r="C267" s="25">
        <f>VLOOKUP($A267,'[1]Res_Unres FB by County 1516'!$A$10:$P$421,4,FALSE)</f>
        <v>201.29</v>
      </c>
      <c r="D267" s="26">
        <f>VLOOKUP($A267,'[1]Res_Unres FB by County 1516'!$A$10:$P$421,5,FALSE)</f>
        <v>0</v>
      </c>
      <c r="E267" s="27">
        <f t="shared" si="61"/>
        <v>0</v>
      </c>
      <c r="F267" s="25">
        <f t="shared" si="62"/>
        <v>0</v>
      </c>
      <c r="G267" s="26">
        <f>VLOOKUP($A267,'[1]Res_Unres FB by County 1516'!$A$10:$P$421,8,FALSE)</f>
        <v>0</v>
      </c>
      <c r="H267" s="27">
        <f t="shared" si="63"/>
        <v>0</v>
      </c>
      <c r="I267" s="25">
        <f t="shared" si="64"/>
        <v>0</v>
      </c>
      <c r="J267" s="26">
        <f>VLOOKUP($A267,'[1]Res_Unres FB by County 1516'!$A$10:$P$421,11,FALSE)</f>
        <v>0</v>
      </c>
      <c r="K267" s="26">
        <f>VLOOKUP($A267,'[1]Res_Unres FB by County 1516'!$A$10:$P$421,12,FALSE)</f>
        <v>50000</v>
      </c>
      <c r="L267" s="26">
        <f>VLOOKUP($A267,'[1]Res_Unres FB by County 1516'!$A$10:$P$421,13,FALSE)</f>
        <v>1407029.38</v>
      </c>
      <c r="M267" s="27">
        <f t="shared" si="65"/>
        <v>1</v>
      </c>
      <c r="N267" s="28">
        <f t="shared" si="66"/>
        <v>7238.458840478911</v>
      </c>
      <c r="O267" s="26">
        <f>VLOOKUP($A267,'[1]Res_Unres FB by County 1516'!$A$10:$P$421,16,FALSE)</f>
        <v>1457029.38</v>
      </c>
    </row>
    <row r="268" spans="1:15" x14ac:dyDescent="0.2">
      <c r="A268" s="1" t="s">
        <v>267</v>
      </c>
      <c r="B268" s="24" t="str">
        <f>VLOOKUP($A268,'[1]Res_Unres FB by County 1516'!$A$10:$P$421,3,FALSE)</f>
        <v>Loon Lake</v>
      </c>
      <c r="C268" s="25">
        <f>VLOOKUP($A268,'[1]Res_Unres FB by County 1516'!$A$10:$P$421,4,FALSE)</f>
        <v>200.79</v>
      </c>
      <c r="D268" s="26">
        <f>VLOOKUP($A268,'[1]Res_Unres FB by County 1516'!$A$10:$P$421,5,FALSE)</f>
        <v>824.49</v>
      </c>
      <c r="E268" s="27">
        <f t="shared" si="61"/>
        <v>1.8942425035678588E-3</v>
      </c>
      <c r="F268" s="25">
        <f t="shared" si="62"/>
        <v>4.1062303899596593</v>
      </c>
      <c r="G268" s="26">
        <f>VLOOKUP($A268,'[1]Res_Unres FB by County 1516'!$A$10:$P$421,8,FALSE)</f>
        <v>0</v>
      </c>
      <c r="H268" s="27">
        <f t="shared" si="63"/>
        <v>0</v>
      </c>
      <c r="I268" s="25">
        <f t="shared" si="64"/>
        <v>0</v>
      </c>
      <c r="J268" s="26">
        <f>VLOOKUP($A268,'[1]Res_Unres FB by County 1516'!$A$10:$P$421,11,FALSE)</f>
        <v>14478.15</v>
      </c>
      <c r="K268" s="26">
        <f>VLOOKUP($A268,'[1]Res_Unres FB by County 1516'!$A$10:$P$421,12,FALSE)</f>
        <v>0</v>
      </c>
      <c r="L268" s="26">
        <f>VLOOKUP($A268,'[1]Res_Unres FB by County 1516'!$A$10:$P$421,13,FALSE)</f>
        <v>419958.42</v>
      </c>
      <c r="M268" s="27">
        <f t="shared" si="65"/>
        <v>0.99810575749643216</v>
      </c>
      <c r="N268" s="28">
        <f t="shared" si="66"/>
        <v>2163.636485880771</v>
      </c>
      <c r="O268" s="26">
        <f>VLOOKUP($A268,'[1]Res_Unres FB by County 1516'!$A$10:$P$421,16,FALSE)</f>
        <v>435261.06</v>
      </c>
    </row>
    <row r="269" spans="1:15" x14ac:dyDescent="0.2">
      <c r="A269" s="1" t="s">
        <v>268</v>
      </c>
      <c r="B269" s="24" t="str">
        <f>VLOOKUP($A269,'[1]Res_Unres FB by County 1516'!$A$10:$P$421,3,FALSE)</f>
        <v>Lind</v>
      </c>
      <c r="C269" s="25">
        <f>VLOOKUP($A269,'[1]Res_Unres FB by County 1516'!$A$10:$P$421,4,FALSE)</f>
        <v>196.24</v>
      </c>
      <c r="D269" s="26">
        <f>VLOOKUP($A269,'[1]Res_Unres FB by County 1516'!$A$10:$P$421,5,FALSE)</f>
        <v>0</v>
      </c>
      <c r="E269" s="27">
        <f t="shared" si="61"/>
        <v>0</v>
      </c>
      <c r="F269" s="25">
        <f t="shared" si="62"/>
        <v>0</v>
      </c>
      <c r="G269" s="26">
        <f>VLOOKUP($A269,'[1]Res_Unres FB by County 1516'!$A$10:$P$421,8,FALSE)</f>
        <v>26444.47</v>
      </c>
      <c r="H269" s="27">
        <f t="shared" si="63"/>
        <v>6.9583880319116054E-2</v>
      </c>
      <c r="I269" s="25">
        <f t="shared" si="64"/>
        <v>134.75575825519772</v>
      </c>
      <c r="J269" s="26">
        <f>VLOOKUP($A269,'[1]Res_Unres FB by County 1516'!$A$10:$P$421,11,FALSE)</f>
        <v>16222.33</v>
      </c>
      <c r="K269" s="26">
        <f>VLOOKUP($A269,'[1]Res_Unres FB by County 1516'!$A$10:$P$421,12,FALSE)</f>
        <v>0</v>
      </c>
      <c r="L269" s="26">
        <f>VLOOKUP($A269,'[1]Res_Unres FB by County 1516'!$A$10:$P$421,13,FALSE)</f>
        <v>337370.5</v>
      </c>
      <c r="M269" s="27">
        <f t="shared" si="65"/>
        <v>0.930416119680884</v>
      </c>
      <c r="N269" s="28">
        <f t="shared" si="66"/>
        <v>1801.8387178964533</v>
      </c>
      <c r="O269" s="26">
        <f>VLOOKUP($A269,'[1]Res_Unres FB by County 1516'!$A$10:$P$421,16,FALSE)</f>
        <v>380037.3</v>
      </c>
    </row>
    <row r="270" spans="1:15" x14ac:dyDescent="0.2">
      <c r="A270" s="1" t="s">
        <v>269</v>
      </c>
      <c r="B270" s="24" t="str">
        <f>VLOOKUP($A270,'[1]Res_Unres FB by County 1516'!$A$10:$P$421,3,FALSE)</f>
        <v>Southside</v>
      </c>
      <c r="C270" s="25">
        <f>VLOOKUP($A270,'[1]Res_Unres FB by County 1516'!$A$10:$P$421,4,FALSE)</f>
        <v>191.7</v>
      </c>
      <c r="D270" s="26">
        <f>VLOOKUP($A270,'[1]Res_Unres FB by County 1516'!$A$10:$P$421,5,FALSE)</f>
        <v>0</v>
      </c>
      <c r="E270" s="27">
        <f t="shared" si="61"/>
        <v>0</v>
      </c>
      <c r="F270" s="25">
        <f t="shared" si="62"/>
        <v>0</v>
      </c>
      <c r="G270" s="26">
        <f>VLOOKUP($A270,'[1]Res_Unres FB by County 1516'!$A$10:$P$421,8,FALSE)</f>
        <v>0</v>
      </c>
      <c r="H270" s="27">
        <f t="shared" si="63"/>
        <v>0</v>
      </c>
      <c r="I270" s="25">
        <f t="shared" si="64"/>
        <v>0</v>
      </c>
      <c r="J270" s="26">
        <f>VLOOKUP($A270,'[1]Res_Unres FB by County 1516'!$A$10:$P$421,11,FALSE)</f>
        <v>0</v>
      </c>
      <c r="K270" s="26">
        <f>VLOOKUP($A270,'[1]Res_Unres FB by County 1516'!$A$10:$P$421,12,FALSE)</f>
        <v>50500</v>
      </c>
      <c r="L270" s="26">
        <f>VLOOKUP($A270,'[1]Res_Unres FB by County 1516'!$A$10:$P$421,13,FALSE)</f>
        <v>596716.71</v>
      </c>
      <c r="M270" s="27">
        <f t="shared" si="65"/>
        <v>1</v>
      </c>
      <c r="N270" s="28">
        <f t="shared" si="66"/>
        <v>3376.1956703182054</v>
      </c>
      <c r="O270" s="26">
        <f>VLOOKUP($A270,'[1]Res_Unres FB by County 1516'!$A$10:$P$421,16,FALSE)</f>
        <v>647216.71</v>
      </c>
    </row>
    <row r="271" spans="1:15" x14ac:dyDescent="0.2">
      <c r="A271" s="1" t="s">
        <v>270</v>
      </c>
      <c r="B271" s="24" t="str">
        <f>VLOOKUP($A271,'[1]Res_Unres FB by County 1516'!$A$10:$P$421,3,FALSE)</f>
        <v>Taholah</v>
      </c>
      <c r="C271" s="25">
        <f>VLOOKUP($A271,'[1]Res_Unres FB by County 1516'!$A$10:$P$421,4,FALSE)</f>
        <v>182.07000000000002</v>
      </c>
      <c r="D271" s="26">
        <f>VLOOKUP($A271,'[1]Res_Unres FB by County 1516'!$A$10:$P$421,5,FALSE)</f>
        <v>0</v>
      </c>
      <c r="E271" s="27">
        <f t="shared" si="61"/>
        <v>0</v>
      </c>
      <c r="F271" s="25">
        <f t="shared" si="62"/>
        <v>0</v>
      </c>
      <c r="G271" s="26">
        <f>VLOOKUP($A271,'[1]Res_Unres FB by County 1516'!$A$10:$P$421,8,FALSE)</f>
        <v>10528.3</v>
      </c>
      <c r="H271" s="27">
        <f t="shared" si="63"/>
        <v>1.2310357868907192E-2</v>
      </c>
      <c r="I271" s="25">
        <f t="shared" si="64"/>
        <v>57.825561597187885</v>
      </c>
      <c r="J271" s="26">
        <f>VLOOKUP($A271,'[1]Res_Unres FB by County 1516'!$A$10:$P$421,11,FALSE)</f>
        <v>0</v>
      </c>
      <c r="K271" s="26">
        <f>VLOOKUP($A271,'[1]Res_Unres FB by County 1516'!$A$10:$P$421,12,FALSE)</f>
        <v>0</v>
      </c>
      <c r="L271" s="26">
        <f>VLOOKUP($A271,'[1]Res_Unres FB by County 1516'!$A$10:$P$421,13,FALSE)</f>
        <v>844710.85</v>
      </c>
      <c r="M271" s="27">
        <f t="shared" si="65"/>
        <v>0.98768964213109278</v>
      </c>
      <c r="N271" s="28">
        <f t="shared" si="66"/>
        <v>4639.4839896743006</v>
      </c>
      <c r="O271" s="26">
        <f>VLOOKUP($A271,'[1]Res_Unres FB by County 1516'!$A$10:$P$421,16,FALSE)</f>
        <v>855239.15</v>
      </c>
    </row>
    <row r="272" spans="1:15" x14ac:dyDescent="0.2">
      <c r="A272" s="1" t="s">
        <v>271</v>
      </c>
      <c r="B272" s="24" t="str">
        <f>VLOOKUP($A272,'[1]Res_Unres FB by County 1516'!$A$10:$P$421,3,FALSE)</f>
        <v>Palouse</v>
      </c>
      <c r="C272" s="25">
        <f>VLOOKUP($A272,'[1]Res_Unres FB by County 1516'!$A$10:$P$421,4,FALSE)</f>
        <v>180.95</v>
      </c>
      <c r="D272" s="26">
        <f>VLOOKUP($A272,'[1]Res_Unres FB by County 1516'!$A$10:$P$421,5,FALSE)</f>
        <v>27.78</v>
      </c>
      <c r="E272" s="27">
        <f t="shared" si="61"/>
        <v>5.1367540577444758E-5</v>
      </c>
      <c r="F272" s="25">
        <f t="shared" si="62"/>
        <v>0.15352307267200885</v>
      </c>
      <c r="G272" s="26">
        <f>VLOOKUP($A272,'[1]Res_Unres FB by County 1516'!$A$10:$P$421,8,FALSE)</f>
        <v>0</v>
      </c>
      <c r="H272" s="27">
        <f t="shared" si="63"/>
        <v>0</v>
      </c>
      <c r="I272" s="25">
        <f t="shared" si="64"/>
        <v>0</v>
      </c>
      <c r="J272" s="26">
        <f>VLOOKUP($A272,'[1]Res_Unres FB by County 1516'!$A$10:$P$421,11,FALSE)</f>
        <v>38784.449999999997</v>
      </c>
      <c r="K272" s="26">
        <f>VLOOKUP($A272,'[1]Res_Unres FB by County 1516'!$A$10:$P$421,12,FALSE)</f>
        <v>0</v>
      </c>
      <c r="L272" s="26">
        <f>VLOOKUP($A272,'[1]Res_Unres FB by County 1516'!$A$10:$P$421,13,FALSE)</f>
        <v>501996.22</v>
      </c>
      <c r="M272" s="27">
        <f t="shared" si="65"/>
        <v>0.99994863245942245</v>
      </c>
      <c r="N272" s="28">
        <f t="shared" si="66"/>
        <v>2988.5640784747166</v>
      </c>
      <c r="O272" s="26">
        <f>VLOOKUP($A272,'[1]Res_Unres FB by County 1516'!$A$10:$P$421,16,FALSE)</f>
        <v>540808.44999999995</v>
      </c>
    </row>
    <row r="273" spans="1:15" x14ac:dyDescent="0.2">
      <c r="A273" s="1" t="s">
        <v>272</v>
      </c>
      <c r="B273" s="24" t="str">
        <f>VLOOKUP($A273,'[1]Res_Unres FB by County 1516'!$A$10:$P$421,3,FALSE)</f>
        <v>St John</v>
      </c>
      <c r="C273" s="25">
        <f>VLOOKUP($A273,'[1]Res_Unres FB by County 1516'!$A$10:$P$421,4,FALSE)</f>
        <v>175.25999999999996</v>
      </c>
      <c r="D273" s="26">
        <f>VLOOKUP($A273,'[1]Res_Unres FB by County 1516'!$A$10:$P$421,5,FALSE)</f>
        <v>0</v>
      </c>
      <c r="E273" s="27">
        <f t="shared" si="61"/>
        <v>0</v>
      </c>
      <c r="F273" s="25">
        <f t="shared" si="62"/>
        <v>0</v>
      </c>
      <c r="G273" s="26">
        <f>VLOOKUP($A273,'[1]Res_Unres FB by County 1516'!$A$10:$P$421,8,FALSE)</f>
        <v>0</v>
      </c>
      <c r="H273" s="27">
        <f t="shared" si="63"/>
        <v>0</v>
      </c>
      <c r="I273" s="25">
        <f t="shared" si="64"/>
        <v>0</v>
      </c>
      <c r="J273" s="26">
        <f>VLOOKUP($A273,'[1]Res_Unres FB by County 1516'!$A$10:$P$421,11,FALSE)</f>
        <v>19139.14</v>
      </c>
      <c r="K273" s="26">
        <f>VLOOKUP($A273,'[1]Res_Unres FB by County 1516'!$A$10:$P$421,12,FALSE)</f>
        <v>0</v>
      </c>
      <c r="L273" s="26">
        <f>VLOOKUP($A273,'[1]Res_Unres FB by County 1516'!$A$10:$P$421,13,FALSE)</f>
        <v>675569.39</v>
      </c>
      <c r="M273" s="27">
        <f t="shared" si="65"/>
        <v>1</v>
      </c>
      <c r="N273" s="28">
        <f t="shared" si="66"/>
        <v>3963.8738445737772</v>
      </c>
      <c r="O273" s="26">
        <f>VLOOKUP($A273,'[1]Res_Unres FB by County 1516'!$A$10:$P$421,16,FALSE)</f>
        <v>694708.53</v>
      </c>
    </row>
    <row r="274" spans="1:15" x14ac:dyDescent="0.2">
      <c r="A274" s="1" t="s">
        <v>273</v>
      </c>
      <c r="B274" s="24" t="str">
        <f>VLOOKUP($A274,'[1]Res_Unres FB by County 1516'!$A$10:$P$421,3,FALSE)</f>
        <v>Rosalia</v>
      </c>
      <c r="C274" s="25">
        <f>VLOOKUP($A274,'[1]Res_Unres FB by County 1516'!$A$10:$P$421,4,FALSE)</f>
        <v>174.98</v>
      </c>
      <c r="D274" s="26">
        <f>VLOOKUP($A274,'[1]Res_Unres FB by County 1516'!$A$10:$P$421,5,FALSE)</f>
        <v>0</v>
      </c>
      <c r="E274" s="27">
        <f t="shared" si="61"/>
        <v>0</v>
      </c>
      <c r="F274" s="25">
        <f t="shared" si="62"/>
        <v>0</v>
      </c>
      <c r="G274" s="26">
        <f>VLOOKUP($A274,'[1]Res_Unres FB by County 1516'!$A$10:$P$421,8,FALSE)</f>
        <v>0</v>
      </c>
      <c r="H274" s="27">
        <f t="shared" si="63"/>
        <v>0</v>
      </c>
      <c r="I274" s="25">
        <f t="shared" si="64"/>
        <v>0</v>
      </c>
      <c r="J274" s="26">
        <f>VLOOKUP($A274,'[1]Res_Unres FB by County 1516'!$A$10:$P$421,11,FALSE)</f>
        <v>159777.45000000001</v>
      </c>
      <c r="K274" s="26">
        <f>VLOOKUP($A274,'[1]Res_Unres FB by County 1516'!$A$10:$P$421,12,FALSE)</f>
        <v>0</v>
      </c>
      <c r="L274" s="26">
        <f>VLOOKUP($A274,'[1]Res_Unres FB by County 1516'!$A$10:$P$421,13,FALSE)</f>
        <v>348839.13</v>
      </c>
      <c r="M274" s="27">
        <f t="shared" si="65"/>
        <v>1</v>
      </c>
      <c r="N274" s="28">
        <f t="shared" si="66"/>
        <v>2906.7126528746144</v>
      </c>
      <c r="O274" s="26">
        <f>VLOOKUP($A274,'[1]Res_Unres FB by County 1516'!$A$10:$P$421,16,FALSE)</f>
        <v>508616.58</v>
      </c>
    </row>
    <row r="275" spans="1:15" x14ac:dyDescent="0.2">
      <c r="A275" s="1" t="s">
        <v>274</v>
      </c>
      <c r="B275" s="24" t="str">
        <f>VLOOKUP($A275,'[1]Res_Unres FB by County 1516'!$A$10:$P$421,3,FALSE)</f>
        <v>Curlew</v>
      </c>
      <c r="C275" s="25">
        <f>VLOOKUP($A275,'[1]Res_Unres FB by County 1516'!$A$10:$P$421,4,FALSE)</f>
        <v>171.35999999999999</v>
      </c>
      <c r="D275" s="26">
        <f>VLOOKUP($A275,'[1]Res_Unres FB by County 1516'!$A$10:$P$421,5,FALSE)</f>
        <v>0</v>
      </c>
      <c r="E275" s="27">
        <f t="shared" si="61"/>
        <v>0</v>
      </c>
      <c r="F275" s="25">
        <f t="shared" si="62"/>
        <v>0</v>
      </c>
      <c r="G275" s="26">
        <f>VLOOKUP($A275,'[1]Res_Unres FB by County 1516'!$A$10:$P$421,8,FALSE)</f>
        <v>23105.42</v>
      </c>
      <c r="H275" s="27">
        <f t="shared" si="63"/>
        <v>4.2229439955141286E-2</v>
      </c>
      <c r="I275" s="25">
        <f t="shared" si="64"/>
        <v>134.83555088702147</v>
      </c>
      <c r="J275" s="26">
        <f>VLOOKUP($A275,'[1]Res_Unres FB by County 1516'!$A$10:$P$421,11,FALSE)</f>
        <v>0</v>
      </c>
      <c r="K275" s="26">
        <f>VLOOKUP($A275,'[1]Res_Unres FB by County 1516'!$A$10:$P$421,12,FALSE)</f>
        <v>0</v>
      </c>
      <c r="L275" s="26">
        <f>VLOOKUP($A275,'[1]Res_Unres FB by County 1516'!$A$10:$P$421,13,FALSE)</f>
        <v>524034.68</v>
      </c>
      <c r="M275" s="27">
        <f t="shared" si="65"/>
        <v>0.95777056004485872</v>
      </c>
      <c r="N275" s="28">
        <f t="shared" si="66"/>
        <v>3058.0922035480862</v>
      </c>
      <c r="O275" s="26">
        <f>VLOOKUP($A275,'[1]Res_Unres FB by County 1516'!$A$10:$P$421,16,FALSE)</f>
        <v>547140.1</v>
      </c>
    </row>
    <row r="276" spans="1:15" x14ac:dyDescent="0.2">
      <c r="A276" s="1" t="s">
        <v>275</v>
      </c>
      <c r="B276" s="24" t="str">
        <f>VLOOKUP($A276,'[1]Res_Unres FB by County 1516'!$A$10:$P$421,3,FALSE)</f>
        <v>Carbonado</v>
      </c>
      <c r="C276" s="25">
        <f>VLOOKUP($A276,'[1]Res_Unres FB by County 1516'!$A$10:$P$421,4,FALSE)</f>
        <v>170.11</v>
      </c>
      <c r="D276" s="26">
        <f>VLOOKUP($A276,'[1]Res_Unres FB by County 1516'!$A$10:$P$421,5,FALSE)</f>
        <v>0</v>
      </c>
      <c r="E276" s="27">
        <f t="shared" si="61"/>
        <v>0</v>
      </c>
      <c r="F276" s="25">
        <f t="shared" si="62"/>
        <v>0</v>
      </c>
      <c r="G276" s="26">
        <f>VLOOKUP($A276,'[1]Res_Unres FB by County 1516'!$A$10:$P$421,8,FALSE)</f>
        <v>0</v>
      </c>
      <c r="H276" s="27">
        <f t="shared" si="63"/>
        <v>0</v>
      </c>
      <c r="I276" s="25">
        <f t="shared" si="64"/>
        <v>0</v>
      </c>
      <c r="J276" s="26">
        <f>VLOOKUP($A276,'[1]Res_Unres FB by County 1516'!$A$10:$P$421,11,FALSE)</f>
        <v>0</v>
      </c>
      <c r="K276" s="26">
        <f>VLOOKUP($A276,'[1]Res_Unres FB by County 1516'!$A$10:$P$421,12,FALSE)</f>
        <v>0</v>
      </c>
      <c r="L276" s="26">
        <f>VLOOKUP($A276,'[1]Res_Unres FB by County 1516'!$A$10:$P$421,13,FALSE)</f>
        <v>1018932.39</v>
      </c>
      <c r="M276" s="27">
        <f t="shared" si="65"/>
        <v>1</v>
      </c>
      <c r="N276" s="28">
        <f t="shared" si="66"/>
        <v>5989.8441596613948</v>
      </c>
      <c r="O276" s="26">
        <f>VLOOKUP($A276,'[1]Res_Unres FB by County 1516'!$A$10:$P$421,16,FALSE)</f>
        <v>1018932.39</v>
      </c>
    </row>
    <row r="277" spans="1:15" x14ac:dyDescent="0.2">
      <c r="A277" s="1" t="s">
        <v>276</v>
      </c>
      <c r="B277" s="24" t="str">
        <f>VLOOKUP($A277,'[1]Res_Unres FB by County 1516'!$A$10:$P$421,3,FALSE)</f>
        <v>Quinault</v>
      </c>
      <c r="C277" s="25">
        <f>VLOOKUP($A277,'[1]Res_Unres FB by County 1516'!$A$10:$P$421,4,FALSE)</f>
        <v>168.04</v>
      </c>
      <c r="D277" s="26">
        <f>VLOOKUP($A277,'[1]Res_Unres FB by County 1516'!$A$10:$P$421,5,FALSE)</f>
        <v>0</v>
      </c>
      <c r="E277" s="27">
        <f t="shared" si="61"/>
        <v>0</v>
      </c>
      <c r="F277" s="25">
        <f t="shared" si="62"/>
        <v>0</v>
      </c>
      <c r="G277" s="26">
        <f>VLOOKUP($A277,'[1]Res_Unres FB by County 1516'!$A$10:$P$421,8,FALSE)</f>
        <v>1862.12</v>
      </c>
      <c r="H277" s="27">
        <f t="shared" si="63"/>
        <v>3.8376047635166636E-3</v>
      </c>
      <c r="I277" s="25">
        <f t="shared" si="64"/>
        <v>11.081409188288502</v>
      </c>
      <c r="J277" s="26">
        <f>VLOOKUP($A277,'[1]Res_Unres FB by County 1516'!$A$10:$P$421,11,FALSE)</f>
        <v>0</v>
      </c>
      <c r="K277" s="26">
        <f>VLOOKUP($A277,'[1]Res_Unres FB by County 1516'!$A$10:$P$421,12,FALSE)</f>
        <v>8488.08</v>
      </c>
      <c r="L277" s="26">
        <f>VLOOKUP($A277,'[1]Res_Unres FB by County 1516'!$A$10:$P$421,13,FALSE)</f>
        <v>474879.55</v>
      </c>
      <c r="M277" s="27">
        <f t="shared" si="65"/>
        <v>0.99616239523648331</v>
      </c>
      <c r="N277" s="28">
        <f t="shared" si="66"/>
        <v>2876.5033920495121</v>
      </c>
      <c r="O277" s="26">
        <f>VLOOKUP($A277,'[1]Res_Unres FB by County 1516'!$A$10:$P$421,16,FALSE)</f>
        <v>485229.75</v>
      </c>
    </row>
    <row r="278" spans="1:15" x14ac:dyDescent="0.2">
      <c r="A278" s="1" t="s">
        <v>277</v>
      </c>
      <c r="B278" s="24" t="str">
        <f>VLOOKUP($A278,'[1]Res_Unres FB by County 1516'!$A$10:$P$421,3,FALSE)</f>
        <v>Green Mountain</v>
      </c>
      <c r="C278" s="25">
        <f>VLOOKUP($A278,'[1]Res_Unres FB by County 1516'!$A$10:$P$421,4,FALSE)</f>
        <v>158.79999999999998</v>
      </c>
      <c r="D278" s="26">
        <f>VLOOKUP($A278,'[1]Res_Unres FB by County 1516'!$A$10:$P$421,5,FALSE)</f>
        <v>0</v>
      </c>
      <c r="E278" s="27">
        <f t="shared" si="61"/>
        <v>0</v>
      </c>
      <c r="F278" s="25">
        <f t="shared" si="62"/>
        <v>0</v>
      </c>
      <c r="G278" s="26">
        <f>VLOOKUP($A278,'[1]Res_Unres FB by County 1516'!$A$10:$P$421,8,FALSE)</f>
        <v>0</v>
      </c>
      <c r="H278" s="27">
        <f t="shared" si="63"/>
        <v>0</v>
      </c>
      <c r="I278" s="25">
        <f t="shared" si="64"/>
        <v>0</v>
      </c>
      <c r="J278" s="26">
        <f>VLOOKUP($A278,'[1]Res_Unres FB by County 1516'!$A$10:$P$421,11,FALSE)</f>
        <v>0</v>
      </c>
      <c r="K278" s="26">
        <f>VLOOKUP($A278,'[1]Res_Unres FB by County 1516'!$A$10:$P$421,12,FALSE)</f>
        <v>0</v>
      </c>
      <c r="L278" s="26">
        <f>VLOOKUP($A278,'[1]Res_Unres FB by County 1516'!$A$10:$P$421,13,FALSE)</f>
        <v>153118.49</v>
      </c>
      <c r="M278" s="27">
        <f t="shared" si="65"/>
        <v>1</v>
      </c>
      <c r="N278" s="28">
        <f t="shared" si="66"/>
        <v>964.22222921914363</v>
      </c>
      <c r="O278" s="26">
        <f>VLOOKUP($A278,'[1]Res_Unres FB by County 1516'!$A$10:$P$421,16,FALSE)</f>
        <v>153118.49</v>
      </c>
    </row>
    <row r="279" spans="1:15" x14ac:dyDescent="0.2">
      <c r="A279" s="1" t="s">
        <v>278</v>
      </c>
      <c r="B279" s="24" t="str">
        <f>VLOOKUP($A279,'[1]Res_Unres FB by County 1516'!$A$10:$P$421,3,FALSE)</f>
        <v>Columbia (Stevens)</v>
      </c>
      <c r="C279" s="25">
        <f>VLOOKUP($A279,'[1]Res_Unres FB by County 1516'!$A$10:$P$421,4,FALSE)</f>
        <v>158.00999999999996</v>
      </c>
      <c r="D279" s="26">
        <f>VLOOKUP($A279,'[1]Res_Unres FB by County 1516'!$A$10:$P$421,5,FALSE)</f>
        <v>768.55</v>
      </c>
      <c r="E279" s="27">
        <f t="shared" si="61"/>
        <v>1.3282727102271329E-3</v>
      </c>
      <c r="F279" s="25">
        <f t="shared" si="62"/>
        <v>4.8639326624897166</v>
      </c>
      <c r="G279" s="26">
        <f>VLOOKUP($A279,'[1]Res_Unres FB by County 1516'!$A$10:$P$421,8,FALSE)</f>
        <v>0</v>
      </c>
      <c r="H279" s="27">
        <f t="shared" si="63"/>
        <v>0</v>
      </c>
      <c r="I279" s="25">
        <f t="shared" si="64"/>
        <v>0</v>
      </c>
      <c r="J279" s="26">
        <f>VLOOKUP($A279,'[1]Res_Unres FB by County 1516'!$A$10:$P$421,11,FALSE)</f>
        <v>41461.06</v>
      </c>
      <c r="K279" s="26">
        <f>VLOOKUP($A279,'[1]Res_Unres FB by County 1516'!$A$10:$P$421,12,FALSE)</f>
        <v>0</v>
      </c>
      <c r="L279" s="26">
        <f>VLOOKUP($A279,'[1]Res_Unres FB by County 1516'!$A$10:$P$421,13,FALSE)</f>
        <v>536378.98</v>
      </c>
      <c r="M279" s="27">
        <f t="shared" si="65"/>
        <v>0.99867172728977294</v>
      </c>
      <c r="N279" s="28">
        <f t="shared" si="66"/>
        <v>3656.9839883551685</v>
      </c>
      <c r="O279" s="26">
        <f>VLOOKUP($A279,'[1]Res_Unres FB by County 1516'!$A$10:$P$421,16,FALSE)</f>
        <v>578608.59</v>
      </c>
    </row>
    <row r="280" spans="1:15" x14ac:dyDescent="0.2">
      <c r="A280" s="1" t="s">
        <v>279</v>
      </c>
      <c r="B280" s="24" t="str">
        <f>VLOOKUP($A280,'[1]Res_Unres FB by County 1516'!$A$10:$P$421,3,FALSE)</f>
        <v>Mary M Knight</v>
      </c>
      <c r="C280" s="25">
        <f>VLOOKUP($A280,'[1]Res_Unres FB by County 1516'!$A$10:$P$421,4,FALSE)</f>
        <v>157.53</v>
      </c>
      <c r="D280" s="26">
        <f>VLOOKUP($A280,'[1]Res_Unres FB by County 1516'!$A$10:$P$421,5,FALSE)</f>
        <v>0</v>
      </c>
      <c r="E280" s="27">
        <f t="shared" si="61"/>
        <v>0</v>
      </c>
      <c r="F280" s="25">
        <f t="shared" si="62"/>
        <v>0</v>
      </c>
      <c r="G280" s="26">
        <f>VLOOKUP($A280,'[1]Res_Unres FB by County 1516'!$A$10:$P$421,8,FALSE)</f>
        <v>39400</v>
      </c>
      <c r="H280" s="27">
        <f t="shared" si="63"/>
        <v>4.2962687287738839E-2</v>
      </c>
      <c r="I280" s="25">
        <f t="shared" si="64"/>
        <v>250.11108995112042</v>
      </c>
      <c r="J280" s="26">
        <f>VLOOKUP($A280,'[1]Res_Unres FB by County 1516'!$A$10:$P$421,11,FALSE)</f>
        <v>439634.49</v>
      </c>
      <c r="K280" s="26">
        <f>VLOOKUP($A280,'[1]Res_Unres FB by County 1516'!$A$10:$P$421,12,FALSE)</f>
        <v>600</v>
      </c>
      <c r="L280" s="26">
        <f>VLOOKUP($A280,'[1]Res_Unres FB by County 1516'!$A$10:$P$421,13,FALSE)</f>
        <v>437440.36</v>
      </c>
      <c r="M280" s="27">
        <f t="shared" si="65"/>
        <v>0.95703731271226111</v>
      </c>
      <c r="N280" s="28">
        <f t="shared" si="66"/>
        <v>5571.4774963499012</v>
      </c>
      <c r="O280" s="26">
        <f>VLOOKUP($A280,'[1]Res_Unres FB by County 1516'!$A$10:$P$421,16,FALSE)</f>
        <v>917074.85</v>
      </c>
    </row>
    <row r="281" spans="1:15" x14ac:dyDescent="0.2">
      <c r="A281" s="1" t="s">
        <v>280</v>
      </c>
      <c r="B281" s="24" t="str">
        <f>VLOOKUP($A281,'[1]Res_Unres FB by County 1516'!$A$10:$P$421,3,FALSE)</f>
        <v>Orondo</v>
      </c>
      <c r="C281" s="25">
        <f>VLOOKUP($A281,'[1]Res_Unres FB by County 1516'!$A$10:$P$421,4,FALSE)</f>
        <v>152.94999999999999</v>
      </c>
      <c r="D281" s="26">
        <f>VLOOKUP($A281,'[1]Res_Unres FB by County 1516'!$A$10:$P$421,5,FALSE)</f>
        <v>0</v>
      </c>
      <c r="E281" s="27">
        <f t="shared" si="61"/>
        <v>0</v>
      </c>
      <c r="F281" s="25">
        <f t="shared" si="62"/>
        <v>0</v>
      </c>
      <c r="G281" s="26">
        <f>VLOOKUP($A281,'[1]Res_Unres FB by County 1516'!$A$10:$P$421,8,FALSE)</f>
        <v>12458.21</v>
      </c>
      <c r="H281" s="27">
        <f t="shared" si="63"/>
        <v>2.1169260250987951E-2</v>
      </c>
      <c r="I281" s="25">
        <f t="shared" si="64"/>
        <v>81.452827721477604</v>
      </c>
      <c r="J281" s="26">
        <f>VLOOKUP($A281,'[1]Res_Unres FB by County 1516'!$A$10:$P$421,11,FALSE)</f>
        <v>0</v>
      </c>
      <c r="K281" s="26">
        <f>VLOOKUP($A281,'[1]Res_Unres FB by County 1516'!$A$10:$P$421,12,FALSE)</f>
        <v>51528.41</v>
      </c>
      <c r="L281" s="26">
        <f>VLOOKUP($A281,'[1]Res_Unres FB by County 1516'!$A$10:$P$421,13,FALSE)</f>
        <v>524518.12</v>
      </c>
      <c r="M281" s="27">
        <f t="shared" si="65"/>
        <v>0.97883073974901214</v>
      </c>
      <c r="N281" s="28">
        <f t="shared" si="66"/>
        <v>3766.24079764629</v>
      </c>
      <c r="O281" s="26">
        <f>VLOOKUP($A281,'[1]Res_Unres FB by County 1516'!$A$10:$P$421,16,FALSE)</f>
        <v>588504.74</v>
      </c>
    </row>
    <row r="282" spans="1:15" x14ac:dyDescent="0.2">
      <c r="A282" s="1" t="s">
        <v>281</v>
      </c>
      <c r="B282" s="24" t="str">
        <f>VLOOKUP($A282,'[1]Res_Unres FB by County 1516'!$A$10:$P$421,3,FALSE)</f>
        <v>Wilson Creek</v>
      </c>
      <c r="C282" s="25">
        <f>VLOOKUP($A282,'[1]Res_Unres FB by County 1516'!$A$10:$P$421,4,FALSE)</f>
        <v>151.60000000000002</v>
      </c>
      <c r="D282" s="26">
        <f>VLOOKUP($A282,'[1]Res_Unres FB by County 1516'!$A$10:$P$421,5,FALSE)</f>
        <v>0</v>
      </c>
      <c r="E282" s="27">
        <f t="shared" si="61"/>
        <v>0</v>
      </c>
      <c r="F282" s="25">
        <f t="shared" si="62"/>
        <v>0</v>
      </c>
      <c r="G282" s="26">
        <f>VLOOKUP($A282,'[1]Res_Unres FB by County 1516'!$A$10:$P$421,8,FALSE)</f>
        <v>0</v>
      </c>
      <c r="H282" s="27">
        <f t="shared" si="63"/>
        <v>0</v>
      </c>
      <c r="I282" s="25">
        <f t="shared" si="64"/>
        <v>0</v>
      </c>
      <c r="J282" s="26">
        <f>VLOOKUP($A282,'[1]Res_Unres FB by County 1516'!$A$10:$P$421,11,FALSE)</f>
        <v>0</v>
      </c>
      <c r="K282" s="26">
        <f>VLOOKUP($A282,'[1]Res_Unres FB by County 1516'!$A$10:$P$421,12,FALSE)</f>
        <v>13267.67</v>
      </c>
      <c r="L282" s="26">
        <f>VLOOKUP($A282,'[1]Res_Unres FB by County 1516'!$A$10:$P$421,13,FALSE)</f>
        <v>841481.96</v>
      </c>
      <c r="M282" s="27">
        <f t="shared" si="65"/>
        <v>1</v>
      </c>
      <c r="N282" s="28">
        <f t="shared" si="66"/>
        <v>5638.1901715039567</v>
      </c>
      <c r="O282" s="26">
        <f>VLOOKUP($A282,'[1]Res_Unres FB by County 1516'!$A$10:$P$421,16,FALSE)</f>
        <v>854749.63</v>
      </c>
    </row>
    <row r="283" spans="1:15" x14ac:dyDescent="0.2">
      <c r="A283" s="1" t="s">
        <v>282</v>
      </c>
      <c r="B283" s="24" t="str">
        <f>VLOOKUP($A283,'[1]Res_Unres FB by County 1516'!$A$10:$P$421,3,FALSE)</f>
        <v>Wishkah Valley</v>
      </c>
      <c r="C283" s="25">
        <f>VLOOKUP($A283,'[1]Res_Unres FB by County 1516'!$A$10:$P$421,4,FALSE)</f>
        <v>150.51000000000002</v>
      </c>
      <c r="D283" s="26">
        <f>VLOOKUP($A283,'[1]Res_Unres FB by County 1516'!$A$10:$P$421,5,FALSE)</f>
        <v>0</v>
      </c>
      <c r="E283" s="27">
        <f t="shared" si="61"/>
        <v>0</v>
      </c>
      <c r="F283" s="25">
        <f t="shared" si="62"/>
        <v>0</v>
      </c>
      <c r="G283" s="26">
        <f>VLOOKUP($A283,'[1]Res_Unres FB by County 1516'!$A$10:$P$421,8,FALSE)</f>
        <v>2100</v>
      </c>
      <c r="H283" s="27">
        <f t="shared" si="63"/>
        <v>4.2763476008376511E-3</v>
      </c>
      <c r="I283" s="25">
        <f t="shared" si="64"/>
        <v>13.952561291608529</v>
      </c>
      <c r="J283" s="26">
        <f>VLOOKUP($A283,'[1]Res_Unres FB by County 1516'!$A$10:$P$421,11,FALSE)</f>
        <v>0</v>
      </c>
      <c r="K283" s="26">
        <f>VLOOKUP($A283,'[1]Res_Unres FB by County 1516'!$A$10:$P$421,12,FALSE)</f>
        <v>0</v>
      </c>
      <c r="L283" s="26">
        <f>VLOOKUP($A283,'[1]Res_Unres FB by County 1516'!$A$10:$P$421,13,FALSE)</f>
        <v>488973.27</v>
      </c>
      <c r="M283" s="27">
        <f t="shared" si="65"/>
        <v>0.99572365239916238</v>
      </c>
      <c r="N283" s="28">
        <f t="shared" si="66"/>
        <v>3248.7759617301172</v>
      </c>
      <c r="O283" s="26">
        <f>VLOOKUP($A283,'[1]Res_Unres FB by County 1516'!$A$10:$P$421,16,FALSE)</f>
        <v>491073.27</v>
      </c>
    </row>
    <row r="284" spans="1:15" x14ac:dyDescent="0.2">
      <c r="A284" s="1" t="s">
        <v>283</v>
      </c>
      <c r="B284" s="24" t="str">
        <f>VLOOKUP($A284,'[1]Res_Unres FB by County 1516'!$A$10:$P$421,3,FALSE)</f>
        <v>Cosmopolis</v>
      </c>
      <c r="C284" s="25">
        <f>VLOOKUP($A284,'[1]Res_Unres FB by County 1516'!$A$10:$P$421,4,FALSE)</f>
        <v>146.57999999999998</v>
      </c>
      <c r="D284" s="26">
        <f>VLOOKUP($A284,'[1]Res_Unres FB by County 1516'!$A$10:$P$421,5,FALSE)</f>
        <v>0</v>
      </c>
      <c r="E284" s="27">
        <f t="shared" si="61"/>
        <v>0</v>
      </c>
      <c r="F284" s="25">
        <f t="shared" si="62"/>
        <v>0</v>
      </c>
      <c r="G284" s="26">
        <f>VLOOKUP($A284,'[1]Res_Unres FB by County 1516'!$A$10:$P$421,8,FALSE)</f>
        <v>13673.84</v>
      </c>
      <c r="H284" s="27">
        <f t="shared" si="63"/>
        <v>2.3033871254246361E-2</v>
      </c>
      <c r="I284" s="25">
        <f t="shared" si="64"/>
        <v>93.285850729976815</v>
      </c>
      <c r="J284" s="26">
        <f>VLOOKUP($A284,'[1]Res_Unres FB by County 1516'!$A$10:$P$421,11,FALSE)</f>
        <v>0</v>
      </c>
      <c r="K284" s="26">
        <f>VLOOKUP($A284,'[1]Res_Unres FB by County 1516'!$A$10:$P$421,12,FALSE)</f>
        <v>0</v>
      </c>
      <c r="L284" s="26">
        <f>VLOOKUP($A284,'[1]Res_Unres FB by County 1516'!$A$10:$P$421,13,FALSE)</f>
        <v>579966.71</v>
      </c>
      <c r="M284" s="27">
        <f t="shared" si="65"/>
        <v>0.9769661287457535</v>
      </c>
      <c r="N284" s="28">
        <f t="shared" si="66"/>
        <v>3956.656501569109</v>
      </c>
      <c r="O284" s="26">
        <f>VLOOKUP($A284,'[1]Res_Unres FB by County 1516'!$A$10:$P$421,16,FALSE)</f>
        <v>593640.55000000005</v>
      </c>
    </row>
    <row r="285" spans="1:15" x14ac:dyDescent="0.2">
      <c r="A285" s="1" t="s">
        <v>284</v>
      </c>
      <c r="B285" s="24" t="str">
        <f>VLOOKUP($A285,'[1]Res_Unres FB by County 1516'!$A$10:$P$421,3,FALSE)</f>
        <v>Colton</v>
      </c>
      <c r="C285" s="25">
        <f>VLOOKUP($A285,'[1]Res_Unres FB by County 1516'!$A$10:$P$421,4,FALSE)</f>
        <v>141.04</v>
      </c>
      <c r="D285" s="26">
        <f>VLOOKUP($A285,'[1]Res_Unres FB by County 1516'!$A$10:$P$421,5,FALSE)</f>
        <v>32.94</v>
      </c>
      <c r="E285" s="27">
        <f t="shared" si="61"/>
        <v>4.1106152333111073E-5</v>
      </c>
      <c r="F285" s="25">
        <f t="shared" si="62"/>
        <v>0.23355076574021555</v>
      </c>
      <c r="G285" s="26">
        <f>VLOOKUP($A285,'[1]Res_Unres FB by County 1516'!$A$10:$P$421,8,FALSE)</f>
        <v>0</v>
      </c>
      <c r="H285" s="27">
        <f t="shared" si="63"/>
        <v>0</v>
      </c>
      <c r="I285" s="25">
        <f t="shared" si="64"/>
        <v>0</v>
      </c>
      <c r="J285" s="26">
        <f>VLOOKUP($A285,'[1]Res_Unres FB by County 1516'!$A$10:$P$421,11,FALSE)</f>
        <v>0</v>
      </c>
      <c r="K285" s="26">
        <f>VLOOKUP($A285,'[1]Res_Unres FB by County 1516'!$A$10:$P$421,12,FALSE)</f>
        <v>0</v>
      </c>
      <c r="L285" s="26">
        <f>VLOOKUP($A285,'[1]Res_Unres FB by County 1516'!$A$10:$P$421,13,FALSE)</f>
        <v>801306.96000000008</v>
      </c>
      <c r="M285" s="27">
        <f t="shared" si="65"/>
        <v>0.99995889384766701</v>
      </c>
      <c r="N285" s="28">
        <f t="shared" si="66"/>
        <v>5681.4163357912657</v>
      </c>
      <c r="O285" s="26">
        <f>VLOOKUP($A285,'[1]Res_Unres FB by County 1516'!$A$10:$P$421,16,FALSE)</f>
        <v>801339.9</v>
      </c>
    </row>
    <row r="286" spans="1:15" x14ac:dyDescent="0.2">
      <c r="A286" s="1" t="s">
        <v>285</v>
      </c>
      <c r="B286" s="24" t="str">
        <f>VLOOKUP($A286,'[1]Res_Unres FB by County 1516'!$A$10:$P$421,3,FALSE)</f>
        <v>Paterson</v>
      </c>
      <c r="C286" s="25">
        <f>VLOOKUP($A286,'[1]Res_Unres FB by County 1516'!$A$10:$P$421,4,FALSE)</f>
        <v>134.1</v>
      </c>
      <c r="D286" s="26">
        <f>VLOOKUP($A286,'[1]Res_Unres FB by County 1516'!$A$10:$P$421,5,FALSE)</f>
        <v>0</v>
      </c>
      <c r="E286" s="27">
        <f t="shared" si="61"/>
        <v>0</v>
      </c>
      <c r="F286" s="25">
        <f t="shared" si="62"/>
        <v>0</v>
      </c>
      <c r="G286" s="26">
        <f>VLOOKUP($A286,'[1]Res_Unres FB by County 1516'!$A$10:$P$421,8,FALSE)</f>
        <v>0</v>
      </c>
      <c r="H286" s="27">
        <f t="shared" si="63"/>
        <v>0</v>
      </c>
      <c r="I286" s="25">
        <f t="shared" si="64"/>
        <v>0</v>
      </c>
      <c r="J286" s="26">
        <f>VLOOKUP($A286,'[1]Res_Unres FB by County 1516'!$A$10:$P$421,11,FALSE)</f>
        <v>0</v>
      </c>
      <c r="K286" s="26">
        <f>VLOOKUP($A286,'[1]Res_Unres FB by County 1516'!$A$10:$P$421,12,FALSE)</f>
        <v>0</v>
      </c>
      <c r="L286" s="26">
        <f>VLOOKUP($A286,'[1]Res_Unres FB by County 1516'!$A$10:$P$421,13,FALSE)</f>
        <v>192405.9</v>
      </c>
      <c r="M286" s="27">
        <f t="shared" si="65"/>
        <v>1</v>
      </c>
      <c r="N286" s="28">
        <f t="shared" si="66"/>
        <v>1434.7941834451901</v>
      </c>
      <c r="O286" s="26">
        <f>VLOOKUP($A286,'[1]Res_Unres FB by County 1516'!$A$10:$P$421,16,FALSE)</f>
        <v>192405.9</v>
      </c>
    </row>
    <row r="287" spans="1:15" x14ac:dyDescent="0.2">
      <c r="A287" s="1" t="s">
        <v>286</v>
      </c>
      <c r="B287" s="24" t="str">
        <f>VLOOKUP($A287,'[1]Res_Unres FB by County 1516'!$A$10:$P$421,3,FALSE)</f>
        <v>Thorp</v>
      </c>
      <c r="C287" s="25">
        <f>VLOOKUP($A287,'[1]Res_Unres FB by County 1516'!$A$10:$P$421,4,FALSE)</f>
        <v>120.62</v>
      </c>
      <c r="D287" s="26">
        <f>VLOOKUP($A287,'[1]Res_Unres FB by County 1516'!$A$10:$P$421,5,FALSE)</f>
        <v>0</v>
      </c>
      <c r="E287" s="27">
        <f t="shared" si="61"/>
        <v>0</v>
      </c>
      <c r="F287" s="25">
        <f t="shared" si="62"/>
        <v>0</v>
      </c>
      <c r="G287" s="26">
        <f>VLOOKUP($A287,'[1]Res_Unres FB by County 1516'!$A$10:$P$421,8,FALSE)</f>
        <v>0</v>
      </c>
      <c r="H287" s="27">
        <f t="shared" si="63"/>
        <v>0</v>
      </c>
      <c r="I287" s="25">
        <f t="shared" si="64"/>
        <v>0</v>
      </c>
      <c r="J287" s="26">
        <f>VLOOKUP($A287,'[1]Res_Unres FB by County 1516'!$A$10:$P$421,11,FALSE)</f>
        <v>0</v>
      </c>
      <c r="K287" s="26">
        <f>VLOOKUP($A287,'[1]Res_Unres FB by County 1516'!$A$10:$P$421,12,FALSE)</f>
        <v>0</v>
      </c>
      <c r="L287" s="26">
        <f>VLOOKUP($A287,'[1]Res_Unres FB by County 1516'!$A$10:$P$421,13,FALSE)</f>
        <v>554790.80000000005</v>
      </c>
      <c r="M287" s="27">
        <f t="shared" si="65"/>
        <v>1</v>
      </c>
      <c r="N287" s="28">
        <f t="shared" si="66"/>
        <v>4599.4926214558118</v>
      </c>
      <c r="O287" s="26">
        <f>VLOOKUP($A287,'[1]Res_Unres FB by County 1516'!$A$10:$P$421,16,FALSE)</f>
        <v>554790.80000000005</v>
      </c>
    </row>
    <row r="288" spans="1:15" x14ac:dyDescent="0.2">
      <c r="A288" s="1" t="s">
        <v>287</v>
      </c>
      <c r="B288" s="24" t="str">
        <f>VLOOKUP($A288,'[1]Res_Unres FB by County 1516'!$A$10:$P$421,3,FALSE)</f>
        <v>Nespelem</v>
      </c>
      <c r="C288" s="25">
        <f>VLOOKUP($A288,'[1]Res_Unres FB by County 1516'!$A$10:$P$421,4,FALSE)</f>
        <v>120.43</v>
      </c>
      <c r="D288" s="26">
        <f>VLOOKUP($A288,'[1]Res_Unres FB by County 1516'!$A$10:$P$421,5,FALSE)</f>
        <v>1271.8699999999999</v>
      </c>
      <c r="E288" s="27">
        <f t="shared" si="61"/>
        <v>1.2652440057091812E-3</v>
      </c>
      <c r="F288" s="25">
        <f t="shared" si="62"/>
        <v>10.561072822386446</v>
      </c>
      <c r="G288" s="26">
        <f>VLOOKUP($A288,'[1]Res_Unres FB by County 1516'!$A$10:$P$421,8,FALSE)</f>
        <v>0</v>
      </c>
      <c r="H288" s="27">
        <f t="shared" si="63"/>
        <v>0</v>
      </c>
      <c r="I288" s="25">
        <f t="shared" si="64"/>
        <v>0</v>
      </c>
      <c r="J288" s="26">
        <f>VLOOKUP($A288,'[1]Res_Unres FB by County 1516'!$A$10:$P$421,11,FALSE)</f>
        <v>0</v>
      </c>
      <c r="K288" s="26">
        <f>VLOOKUP($A288,'[1]Res_Unres FB by County 1516'!$A$10:$P$421,12,FALSE)</f>
        <v>89673.23</v>
      </c>
      <c r="L288" s="26">
        <f>VLOOKUP($A288,'[1]Res_Unres FB by County 1516'!$A$10:$P$421,13,FALSE)</f>
        <v>914291.83000000007</v>
      </c>
      <c r="M288" s="27">
        <f t="shared" si="65"/>
        <v>0.99873475599429085</v>
      </c>
      <c r="N288" s="28">
        <f t="shared" si="66"/>
        <v>8336.5030308062778</v>
      </c>
      <c r="O288" s="26">
        <f>VLOOKUP($A288,'[1]Res_Unres FB by County 1516'!$A$10:$P$421,16,FALSE)</f>
        <v>1005236.93</v>
      </c>
    </row>
    <row r="289" spans="1:16" x14ac:dyDescent="0.2">
      <c r="A289" s="1" t="s">
        <v>288</v>
      </c>
      <c r="B289" s="24" t="str">
        <f>VLOOKUP($A289,'[1]Res_Unres FB by County 1516'!$A$10:$P$421,3,FALSE)</f>
        <v>Garfield</v>
      </c>
      <c r="C289" s="25">
        <f>VLOOKUP($A289,'[1]Res_Unres FB by County 1516'!$A$10:$P$421,4,FALSE)</f>
        <v>108.96</v>
      </c>
      <c r="D289" s="26">
        <f>VLOOKUP($A289,'[1]Res_Unres FB by County 1516'!$A$10:$P$421,5,FALSE)</f>
        <v>1013.55</v>
      </c>
      <c r="E289" s="27">
        <f t="shared" si="61"/>
        <v>1.2395283973259206E-3</v>
      </c>
      <c r="F289" s="25">
        <f t="shared" si="62"/>
        <v>9.3020374449339212</v>
      </c>
      <c r="G289" s="26">
        <f>VLOOKUP($A289,'[1]Res_Unres FB by County 1516'!$A$10:$P$421,8,FALSE)</f>
        <v>0</v>
      </c>
      <c r="H289" s="27">
        <f t="shared" si="63"/>
        <v>0</v>
      </c>
      <c r="I289" s="25">
        <f t="shared" si="64"/>
        <v>0</v>
      </c>
      <c r="J289" s="26">
        <f>VLOOKUP($A289,'[1]Res_Unres FB by County 1516'!$A$10:$P$421,11,FALSE)</f>
        <v>42528.68</v>
      </c>
      <c r="K289" s="26">
        <f>VLOOKUP($A289,'[1]Res_Unres FB by County 1516'!$A$10:$P$421,12,FALSE)</f>
        <v>0</v>
      </c>
      <c r="L289" s="26">
        <f>VLOOKUP($A289,'[1]Res_Unres FB by County 1516'!$A$10:$P$421,13,FALSE)</f>
        <v>774147.79</v>
      </c>
      <c r="M289" s="27">
        <f t="shared" si="65"/>
        <v>0.99876047160267412</v>
      </c>
      <c r="N289" s="28">
        <f t="shared" si="66"/>
        <v>7495.1952092511028</v>
      </c>
      <c r="O289" s="26">
        <f>VLOOKUP($A289,'[1]Res_Unres FB by County 1516'!$A$10:$P$421,16,FALSE)</f>
        <v>817690.02</v>
      </c>
    </row>
    <row r="290" spans="1:16" x14ac:dyDescent="0.2">
      <c r="A290" s="1" t="s">
        <v>289</v>
      </c>
      <c r="B290" s="24" t="str">
        <f>VLOOKUP($A290,'[1]Res_Unres FB by County 1516'!$A$10:$P$421,3,FALSE)</f>
        <v>Easton</v>
      </c>
      <c r="C290" s="25">
        <f>VLOOKUP($A290,'[1]Res_Unres FB by County 1516'!$A$10:$P$421,4,FALSE)</f>
        <v>107.10000000000001</v>
      </c>
      <c r="D290" s="26">
        <f>VLOOKUP($A290,'[1]Res_Unres FB by County 1516'!$A$10:$P$421,5,FALSE)</f>
        <v>7620.35</v>
      </c>
      <c r="E290" s="27">
        <f t="shared" si="61"/>
        <v>1.1647693923668006E-2</v>
      </c>
      <c r="F290" s="25">
        <f t="shared" si="62"/>
        <v>71.151727357609715</v>
      </c>
      <c r="G290" s="26">
        <f>VLOOKUP($A290,'[1]Res_Unres FB by County 1516'!$A$10:$P$421,8,FALSE)</f>
        <v>3608.35</v>
      </c>
      <c r="H290" s="27">
        <f t="shared" si="63"/>
        <v>5.5153577420285742E-3</v>
      </c>
      <c r="I290" s="25">
        <f t="shared" si="64"/>
        <v>33.691409897292246</v>
      </c>
      <c r="J290" s="26">
        <f>VLOOKUP($A290,'[1]Res_Unres FB by County 1516'!$A$10:$P$421,11,FALSE)</f>
        <v>40234.44</v>
      </c>
      <c r="K290" s="26">
        <f>VLOOKUP($A290,'[1]Res_Unres FB by County 1516'!$A$10:$P$421,12,FALSE)</f>
        <v>100000</v>
      </c>
      <c r="L290" s="26">
        <f>VLOOKUP($A290,'[1]Res_Unres FB by County 1516'!$A$10:$P$421,13,FALSE)</f>
        <v>502773.66</v>
      </c>
      <c r="M290" s="27">
        <f t="shared" si="65"/>
        <v>0.98283694833430335</v>
      </c>
      <c r="N290" s="28">
        <f t="shared" si="66"/>
        <v>6003.8104575163388</v>
      </c>
      <c r="O290" s="26">
        <f>VLOOKUP($A290,'[1]Res_Unres FB by County 1516'!$A$10:$P$421,16,FALSE)</f>
        <v>654236.80000000005</v>
      </c>
    </row>
    <row r="291" spans="1:16" x14ac:dyDescent="0.2">
      <c r="A291" s="1">
        <f>COUNTA(A229:A290)</f>
        <v>62</v>
      </c>
      <c r="B291" s="18" t="s">
        <v>290</v>
      </c>
      <c r="C291" s="29">
        <f>SUM(C229:C290)</f>
        <v>15884.080000000007</v>
      </c>
      <c r="D291" s="30">
        <f>SUM(D229:D290)</f>
        <v>33329.22</v>
      </c>
      <c r="E291" s="21">
        <f t="shared" si="61"/>
        <v>7.2052128931250636E-4</v>
      </c>
      <c r="F291" s="19">
        <f t="shared" si="62"/>
        <v>2.0982782761104191</v>
      </c>
      <c r="G291" s="30">
        <f>SUM(G229:G290)</f>
        <v>771501.94000000006</v>
      </c>
      <c r="H291" s="21">
        <f t="shared" si="63"/>
        <v>1.6678565310436304E-2</v>
      </c>
      <c r="I291" s="19">
        <f t="shared" si="64"/>
        <v>48.570766452951617</v>
      </c>
      <c r="J291" s="30">
        <f>SUM(J229:J290)</f>
        <v>1263373.28</v>
      </c>
      <c r="K291" s="30">
        <f>SUM(K229:K290)</f>
        <v>1513327.96</v>
      </c>
      <c r="L291" s="30">
        <f>SUM(L229:L290)</f>
        <v>42675560.199999988</v>
      </c>
      <c r="M291" s="21">
        <f t="shared" si="65"/>
        <v>0.9826009134002508</v>
      </c>
      <c r="N291" s="29">
        <f t="shared" ref="N291" si="67">SUM($J291:$L291)/$C291</f>
        <v>2861.4978922291984</v>
      </c>
      <c r="O291" s="30">
        <f>SUM(O229:O290)</f>
        <v>46257092.600000009</v>
      </c>
      <c r="P291" s="23">
        <f>SUM(D291,G291,J291:L291)-O291</f>
        <v>0</v>
      </c>
    </row>
    <row r="292" spans="1:16" ht="4.5" customHeight="1" x14ac:dyDescent="0.2"/>
    <row r="293" spans="1:16" x14ac:dyDescent="0.2">
      <c r="B293" s="18" t="s">
        <v>291</v>
      </c>
    </row>
    <row r="294" spans="1:16" ht="4.5" customHeight="1" x14ac:dyDescent="0.2"/>
    <row r="295" spans="1:16" x14ac:dyDescent="0.2">
      <c r="A295" s="1" t="s">
        <v>292</v>
      </c>
      <c r="B295" s="24" t="str">
        <f>VLOOKUP($A295,'[1]Res_Unres FB by County 1516'!$A$10:$P$421,3,FALSE)</f>
        <v>Oakesdale</v>
      </c>
      <c r="C295" s="25">
        <f>VLOOKUP($A295,'[1]Res_Unres FB by County 1516'!$A$10:$P$421,4,FALSE)</f>
        <v>99.379999999999981</v>
      </c>
      <c r="D295" s="26">
        <f>VLOOKUP($A295,'[1]Res_Unres FB by County 1516'!$A$10:$P$421,5,FALSE)</f>
        <v>0</v>
      </c>
      <c r="E295" s="27">
        <f t="shared" ref="E295:E340" si="68">D295/$O295</f>
        <v>0</v>
      </c>
      <c r="F295" s="25">
        <f t="shared" ref="F295:F340" si="69">D295/$C295</f>
        <v>0</v>
      </c>
      <c r="G295" s="26">
        <f>VLOOKUP($A295,'[1]Res_Unres FB by County 1516'!$A$10:$P$421,8,FALSE)</f>
        <v>1051.2</v>
      </c>
      <c r="H295" s="27">
        <f t="shared" ref="H295:H340" si="70">G295/$O295</f>
        <v>3.9662431655691456E-3</v>
      </c>
      <c r="I295" s="25">
        <f t="shared" ref="I295:I340" si="71">G295/$C295</f>
        <v>10.577581002213728</v>
      </c>
      <c r="J295" s="26">
        <f>VLOOKUP($A295,'[1]Res_Unres FB by County 1516'!$A$10:$P$421,11,FALSE)</f>
        <v>27188.84</v>
      </c>
      <c r="K295" s="26">
        <f>VLOOKUP($A295,'[1]Res_Unres FB by County 1516'!$A$10:$P$421,12,FALSE)</f>
        <v>0</v>
      </c>
      <c r="L295" s="26">
        <f>VLOOKUP($A295,'[1]Res_Unres FB by County 1516'!$A$10:$P$421,13,FALSE)</f>
        <v>236796.66</v>
      </c>
      <c r="M295" s="27">
        <f t="shared" ref="M295:M340" si="72">SUM($J295:$L295)/$O295</f>
        <v>0.99603375683443085</v>
      </c>
      <c r="N295" s="28">
        <f t="shared" ref="N295:N339" si="73">SUM($J295:$L295)/$C295</f>
        <v>2656.3242101026367</v>
      </c>
      <c r="O295" s="26">
        <f>VLOOKUP($A295,'[1]Res_Unres FB by County 1516'!$A$10:$P$421,16,FALSE)</f>
        <v>265036.7</v>
      </c>
    </row>
    <row r="296" spans="1:16" x14ac:dyDescent="0.2">
      <c r="A296" s="1" t="s">
        <v>293</v>
      </c>
      <c r="B296" s="24" t="str">
        <f>VLOOKUP($A296,'[1]Res_Unres FB by County 1516'!$A$10:$P$421,3,FALSE)</f>
        <v>Harrington</v>
      </c>
      <c r="C296" s="25">
        <f>VLOOKUP($A296,'[1]Res_Unres FB by County 1516'!$A$10:$P$421,4,FALSE)</f>
        <v>93.86</v>
      </c>
      <c r="D296" s="26">
        <f>VLOOKUP($A296,'[1]Res_Unres FB by County 1516'!$A$10:$P$421,5,FALSE)</f>
        <v>0</v>
      </c>
      <c r="E296" s="27">
        <f t="shared" si="68"/>
        <v>0</v>
      </c>
      <c r="F296" s="25">
        <f t="shared" si="69"/>
        <v>0</v>
      </c>
      <c r="G296" s="26">
        <f>VLOOKUP($A296,'[1]Res_Unres FB by County 1516'!$A$10:$P$421,8,FALSE)</f>
        <v>8496.58</v>
      </c>
      <c r="H296" s="27">
        <f t="shared" si="70"/>
        <v>3.4170331334676993E-2</v>
      </c>
      <c r="I296" s="25">
        <f t="shared" si="71"/>
        <v>90.523971873002338</v>
      </c>
      <c r="J296" s="26">
        <f>VLOOKUP($A296,'[1]Res_Unres FB by County 1516'!$A$10:$P$421,11,FALSE)</f>
        <v>0</v>
      </c>
      <c r="K296" s="26">
        <f>VLOOKUP($A296,'[1]Res_Unres FB by County 1516'!$A$10:$P$421,12,FALSE)</f>
        <v>18006.77</v>
      </c>
      <c r="L296" s="26">
        <f>VLOOKUP($A296,'[1]Res_Unres FB by County 1516'!$A$10:$P$421,13,FALSE)</f>
        <v>222150.37</v>
      </c>
      <c r="M296" s="27">
        <f t="shared" si="72"/>
        <v>0.96582966866532294</v>
      </c>
      <c r="N296" s="28">
        <f t="shared" si="73"/>
        <v>2558.6739825271679</v>
      </c>
      <c r="O296" s="26">
        <f>VLOOKUP($A296,'[1]Res_Unres FB by County 1516'!$A$10:$P$421,16,FALSE)</f>
        <v>248653.72</v>
      </c>
    </row>
    <row r="297" spans="1:16" x14ac:dyDescent="0.2">
      <c r="A297" s="1" t="s">
        <v>294</v>
      </c>
      <c r="B297" s="24" t="str">
        <f>VLOOKUP($A297,'[1]Res_Unres FB by County 1516'!$A$10:$P$421,3,FALSE)</f>
        <v>Mansfield</v>
      </c>
      <c r="C297" s="25">
        <f>VLOOKUP($A297,'[1]Res_Unres FB by County 1516'!$A$10:$P$421,4,FALSE)</f>
        <v>92.759999999999991</v>
      </c>
      <c r="D297" s="26">
        <f>VLOOKUP($A297,'[1]Res_Unres FB by County 1516'!$A$10:$P$421,5,FALSE)</f>
        <v>0</v>
      </c>
      <c r="E297" s="27">
        <f t="shared" si="68"/>
        <v>0</v>
      </c>
      <c r="F297" s="25">
        <f t="shared" si="69"/>
        <v>0</v>
      </c>
      <c r="G297" s="26">
        <f>VLOOKUP($A297,'[1]Res_Unres FB by County 1516'!$A$10:$P$421,8,FALSE)</f>
        <v>0</v>
      </c>
      <c r="H297" s="27">
        <f t="shared" si="70"/>
        <v>0</v>
      </c>
      <c r="I297" s="25">
        <f t="shared" si="71"/>
        <v>0</v>
      </c>
      <c r="J297" s="26">
        <f>VLOOKUP($A297,'[1]Res_Unres FB by County 1516'!$A$10:$P$421,11,FALSE)</f>
        <v>55000</v>
      </c>
      <c r="K297" s="26">
        <f>VLOOKUP($A297,'[1]Res_Unres FB by County 1516'!$A$10:$P$421,12,FALSE)</f>
        <v>0</v>
      </c>
      <c r="L297" s="26">
        <f>VLOOKUP($A297,'[1]Res_Unres FB by County 1516'!$A$10:$P$421,13,FALSE)</f>
        <v>494211.75</v>
      </c>
      <c r="M297" s="27">
        <f t="shared" si="72"/>
        <v>1</v>
      </c>
      <c r="N297" s="28">
        <f t="shared" si="73"/>
        <v>5920.7821259163438</v>
      </c>
      <c r="O297" s="26">
        <f>VLOOKUP($A297,'[1]Res_Unres FB by County 1516'!$A$10:$P$421,16,FALSE)</f>
        <v>549211.75</v>
      </c>
    </row>
    <row r="298" spans="1:16" x14ac:dyDescent="0.2">
      <c r="A298" s="1" t="s">
        <v>295</v>
      </c>
      <c r="B298" s="24" t="str">
        <f>VLOOKUP($A298,'[1]Res_Unres FB by County 1516'!$A$10:$P$421,3,FALSE)</f>
        <v>Boistfort</v>
      </c>
      <c r="C298" s="25">
        <f>VLOOKUP($A298,'[1]Res_Unres FB by County 1516'!$A$10:$P$421,4,FALSE)</f>
        <v>92.749999999999986</v>
      </c>
      <c r="D298" s="26">
        <f>VLOOKUP($A298,'[1]Res_Unres FB by County 1516'!$A$10:$P$421,5,FALSE)</f>
        <v>0</v>
      </c>
      <c r="E298" s="27">
        <f t="shared" si="68"/>
        <v>0</v>
      </c>
      <c r="F298" s="25">
        <f t="shared" si="69"/>
        <v>0</v>
      </c>
      <c r="G298" s="26">
        <f>VLOOKUP($A298,'[1]Res_Unres FB by County 1516'!$A$10:$P$421,8,FALSE)</f>
        <v>7015.81</v>
      </c>
      <c r="H298" s="27">
        <f t="shared" si="70"/>
        <v>2.8830798899402939E-2</v>
      </c>
      <c r="I298" s="25">
        <f t="shared" si="71"/>
        <v>75.642156334231828</v>
      </c>
      <c r="J298" s="26">
        <f>VLOOKUP($A298,'[1]Res_Unres FB by County 1516'!$A$10:$P$421,11,FALSE)</f>
        <v>0</v>
      </c>
      <c r="K298" s="26">
        <f>VLOOKUP($A298,'[1]Res_Unres FB by County 1516'!$A$10:$P$421,12,FALSE)</f>
        <v>0</v>
      </c>
      <c r="L298" s="26">
        <f>VLOOKUP($A298,'[1]Res_Unres FB by County 1516'!$A$10:$P$421,13,FALSE)</f>
        <v>236328.47</v>
      </c>
      <c r="M298" s="27">
        <f t="shared" si="72"/>
        <v>0.97116920110059712</v>
      </c>
      <c r="N298" s="28">
        <f t="shared" si="73"/>
        <v>2548.0158490566041</v>
      </c>
      <c r="O298" s="26">
        <f>VLOOKUP($A298,'[1]Res_Unres FB by County 1516'!$A$10:$P$421,16,FALSE)</f>
        <v>243344.28</v>
      </c>
    </row>
    <row r="299" spans="1:16" x14ac:dyDescent="0.2">
      <c r="A299" s="1" t="s">
        <v>296</v>
      </c>
      <c r="B299" s="24" t="str">
        <f>VLOOKUP($A299,'[1]Res_Unres FB by County 1516'!$A$10:$P$421,3,FALSE)</f>
        <v>Creston</v>
      </c>
      <c r="C299" s="25">
        <f>VLOOKUP($A299,'[1]Res_Unres FB by County 1516'!$A$10:$P$421,4,FALSE)</f>
        <v>86.02</v>
      </c>
      <c r="D299" s="26">
        <f>VLOOKUP($A299,'[1]Res_Unres FB by County 1516'!$A$10:$P$421,5,FALSE)</f>
        <v>140.47999999999999</v>
      </c>
      <c r="E299" s="27">
        <f t="shared" si="68"/>
        <v>4.3252913436874098E-4</v>
      </c>
      <c r="F299" s="25">
        <f t="shared" si="69"/>
        <v>1.6331085794001394</v>
      </c>
      <c r="G299" s="26">
        <f>VLOOKUP($A299,'[1]Res_Unres FB by County 1516'!$A$10:$P$421,8,FALSE)</f>
        <v>0</v>
      </c>
      <c r="H299" s="27">
        <f t="shared" si="70"/>
        <v>0</v>
      </c>
      <c r="I299" s="25">
        <f t="shared" si="71"/>
        <v>0</v>
      </c>
      <c r="J299" s="26">
        <f>VLOOKUP($A299,'[1]Res_Unres FB by County 1516'!$A$10:$P$421,11,FALSE)</f>
        <v>33814.94</v>
      </c>
      <c r="K299" s="26">
        <f>VLOOKUP($A299,'[1]Res_Unres FB by County 1516'!$A$10:$P$421,12,FALSE)</f>
        <v>0</v>
      </c>
      <c r="L299" s="26">
        <f>VLOOKUP($A299,'[1]Res_Unres FB by County 1516'!$A$10:$P$421,13,FALSE)</f>
        <v>290831.95</v>
      </c>
      <c r="M299" s="27">
        <f t="shared" si="72"/>
        <v>0.99956747086563136</v>
      </c>
      <c r="N299" s="28">
        <f t="shared" si="73"/>
        <v>3774.0861427574987</v>
      </c>
      <c r="O299" s="26">
        <f>VLOOKUP($A299,'[1]Res_Unres FB by County 1516'!$A$10:$P$421,16,FALSE)</f>
        <v>324787.37</v>
      </c>
    </row>
    <row r="300" spans="1:16" x14ac:dyDescent="0.2">
      <c r="A300" s="1" t="s">
        <v>297</v>
      </c>
      <c r="B300" s="24" t="str">
        <f>VLOOKUP($A300,'[1]Res_Unres FB by County 1516'!$A$10:$P$421,3,FALSE)</f>
        <v>Endicott</v>
      </c>
      <c r="C300" s="25">
        <f>VLOOKUP($A300,'[1]Res_Unres FB by County 1516'!$A$10:$P$421,4,FALSE)</f>
        <v>84.75</v>
      </c>
      <c r="D300" s="26">
        <f>VLOOKUP($A300,'[1]Res_Unres FB by County 1516'!$A$10:$P$421,5,FALSE)</f>
        <v>0</v>
      </c>
      <c r="E300" s="27">
        <f t="shared" si="68"/>
        <v>0</v>
      </c>
      <c r="F300" s="25">
        <f t="shared" si="69"/>
        <v>0</v>
      </c>
      <c r="G300" s="26">
        <f>VLOOKUP($A300,'[1]Res_Unres FB by County 1516'!$A$10:$P$421,8,FALSE)</f>
        <v>0</v>
      </c>
      <c r="H300" s="27">
        <f t="shared" si="70"/>
        <v>0</v>
      </c>
      <c r="I300" s="25">
        <f t="shared" si="71"/>
        <v>0</v>
      </c>
      <c r="J300" s="26">
        <f>VLOOKUP($A300,'[1]Res_Unres FB by County 1516'!$A$10:$P$421,11,FALSE)</f>
        <v>14360.78</v>
      </c>
      <c r="K300" s="26">
        <f>VLOOKUP($A300,'[1]Res_Unres FB by County 1516'!$A$10:$P$421,12,FALSE)</f>
        <v>0</v>
      </c>
      <c r="L300" s="26">
        <f>VLOOKUP($A300,'[1]Res_Unres FB by County 1516'!$A$10:$P$421,13,FALSE)</f>
        <v>647506.48</v>
      </c>
      <c r="M300" s="27">
        <f t="shared" si="72"/>
        <v>1</v>
      </c>
      <c r="N300" s="28">
        <f t="shared" si="73"/>
        <v>7809.6431858407077</v>
      </c>
      <c r="O300" s="26">
        <f>VLOOKUP($A300,'[1]Res_Unres FB by County 1516'!$A$10:$P$421,16,FALSE)</f>
        <v>661867.26</v>
      </c>
    </row>
    <row r="301" spans="1:16" x14ac:dyDescent="0.2">
      <c r="A301" s="1" t="s">
        <v>298</v>
      </c>
      <c r="B301" s="24" t="str">
        <f>VLOOKUP($A301,'[1]Res_Unres FB by County 1516'!$A$10:$P$421,3,FALSE)</f>
        <v>Bickleton</v>
      </c>
      <c r="C301" s="25">
        <f>VLOOKUP($A301,'[1]Res_Unres FB by County 1516'!$A$10:$P$421,4,FALSE)</f>
        <v>83.149999999999991</v>
      </c>
      <c r="D301" s="26">
        <f>VLOOKUP($A301,'[1]Res_Unres FB by County 1516'!$A$10:$P$421,5,FALSE)</f>
        <v>0</v>
      </c>
      <c r="E301" s="27">
        <f t="shared" si="68"/>
        <v>0</v>
      </c>
      <c r="F301" s="25">
        <f t="shared" si="69"/>
        <v>0</v>
      </c>
      <c r="G301" s="26">
        <f>VLOOKUP($A301,'[1]Res_Unres FB by County 1516'!$A$10:$P$421,8,FALSE)</f>
        <v>0</v>
      </c>
      <c r="H301" s="27">
        <f t="shared" si="70"/>
        <v>0</v>
      </c>
      <c r="I301" s="25">
        <f t="shared" si="71"/>
        <v>0</v>
      </c>
      <c r="J301" s="26">
        <f>VLOOKUP($A301,'[1]Res_Unres FB by County 1516'!$A$10:$P$421,11,FALSE)</f>
        <v>0</v>
      </c>
      <c r="K301" s="26">
        <f>VLOOKUP($A301,'[1]Res_Unres FB by County 1516'!$A$10:$P$421,12,FALSE)</f>
        <v>0</v>
      </c>
      <c r="L301" s="26">
        <f>VLOOKUP($A301,'[1]Res_Unres FB by County 1516'!$A$10:$P$421,13,FALSE)</f>
        <v>819997.48</v>
      </c>
      <c r="M301" s="27">
        <f t="shared" si="72"/>
        <v>1</v>
      </c>
      <c r="N301" s="28">
        <f t="shared" si="73"/>
        <v>9861.6654239326526</v>
      </c>
      <c r="O301" s="26">
        <f>VLOOKUP($A301,'[1]Res_Unres FB by County 1516'!$A$10:$P$421,16,FALSE)</f>
        <v>819997.48</v>
      </c>
    </row>
    <row r="302" spans="1:16" x14ac:dyDescent="0.2">
      <c r="A302" s="1" t="s">
        <v>299</v>
      </c>
      <c r="B302" s="24" t="str">
        <f>VLOOKUP($A302,'[1]Res_Unres FB by County 1516'!$A$10:$P$421,3,FALSE)</f>
        <v>Centerville</v>
      </c>
      <c r="C302" s="25">
        <f>VLOOKUP($A302,'[1]Res_Unres FB by County 1516'!$A$10:$P$421,4,FALSE)</f>
        <v>80.3</v>
      </c>
      <c r="D302" s="26">
        <f>VLOOKUP($A302,'[1]Res_Unres FB by County 1516'!$A$10:$P$421,5,FALSE)</f>
        <v>0</v>
      </c>
      <c r="E302" s="27">
        <f t="shared" si="68"/>
        <v>0</v>
      </c>
      <c r="F302" s="25">
        <f t="shared" si="69"/>
        <v>0</v>
      </c>
      <c r="G302" s="26">
        <f>VLOOKUP($A302,'[1]Res_Unres FB by County 1516'!$A$10:$P$421,8,FALSE)</f>
        <v>0</v>
      </c>
      <c r="H302" s="27">
        <f t="shared" si="70"/>
        <v>0</v>
      </c>
      <c r="I302" s="25">
        <f t="shared" si="71"/>
        <v>0</v>
      </c>
      <c r="J302" s="26">
        <f>VLOOKUP($A302,'[1]Res_Unres FB by County 1516'!$A$10:$P$421,11,FALSE)</f>
        <v>0</v>
      </c>
      <c r="K302" s="26">
        <f>VLOOKUP($A302,'[1]Res_Unres FB by County 1516'!$A$10:$P$421,12,FALSE)</f>
        <v>0</v>
      </c>
      <c r="L302" s="26">
        <f>VLOOKUP($A302,'[1]Res_Unres FB by County 1516'!$A$10:$P$421,13,FALSE)</f>
        <v>248088.79</v>
      </c>
      <c r="M302" s="27">
        <f t="shared" si="72"/>
        <v>1</v>
      </c>
      <c r="N302" s="28">
        <f t="shared" si="73"/>
        <v>3089.5241594022418</v>
      </c>
      <c r="O302" s="26">
        <f>VLOOKUP($A302,'[1]Res_Unres FB by County 1516'!$A$10:$P$421,16,FALSE)</f>
        <v>248088.79</v>
      </c>
    </row>
    <row r="303" spans="1:16" x14ac:dyDescent="0.2">
      <c r="A303" s="1" t="s">
        <v>300</v>
      </c>
      <c r="B303" s="24" t="str">
        <f>VLOOKUP($A303,'[1]Res_Unres FB by County 1516'!$A$10:$P$421,3,FALSE)</f>
        <v>Suquamish Tribal</v>
      </c>
      <c r="C303" s="25">
        <f>VLOOKUP($A303,'[1]Res_Unres FB by County 1516'!$A$10:$P$421,4,FALSE)</f>
        <v>78.52000000000001</v>
      </c>
      <c r="D303" s="26">
        <f>VLOOKUP($A303,'[1]Res_Unres FB by County 1516'!$A$10:$P$421,5,FALSE)</f>
        <v>0</v>
      </c>
      <c r="E303" s="27">
        <f t="shared" si="68"/>
        <v>0</v>
      </c>
      <c r="F303" s="25">
        <f t="shared" si="69"/>
        <v>0</v>
      </c>
      <c r="G303" s="26">
        <f>VLOOKUP($A303,'[1]Res_Unres FB by County 1516'!$A$10:$P$421,8,FALSE)</f>
        <v>0</v>
      </c>
      <c r="H303" s="27">
        <f t="shared" si="70"/>
        <v>0</v>
      </c>
      <c r="I303" s="25">
        <f t="shared" si="71"/>
        <v>0</v>
      </c>
      <c r="J303" s="26">
        <f>VLOOKUP($A303,'[1]Res_Unres FB by County 1516'!$A$10:$P$421,11,FALSE)</f>
        <v>0</v>
      </c>
      <c r="K303" s="26">
        <f>VLOOKUP($A303,'[1]Res_Unres FB by County 1516'!$A$10:$P$421,12,FALSE)</f>
        <v>0</v>
      </c>
      <c r="L303" s="26">
        <f>VLOOKUP($A303,'[1]Res_Unres FB by County 1516'!$A$10:$P$421,13,FALSE)</f>
        <v>44134.51</v>
      </c>
      <c r="M303" s="27">
        <f t="shared" si="72"/>
        <v>1</v>
      </c>
      <c r="N303" s="28">
        <f t="shared" si="73"/>
        <v>562.07985226693836</v>
      </c>
      <c r="O303" s="26">
        <f>VLOOKUP($A303,'[1]Res_Unres FB by County 1516'!$A$10:$P$421,16,FALSE)</f>
        <v>44134.51</v>
      </c>
    </row>
    <row r="304" spans="1:16" x14ac:dyDescent="0.2">
      <c r="A304" s="1" t="s">
        <v>301</v>
      </c>
      <c r="B304" s="24" t="str">
        <f>VLOOKUP($A304,'[1]Res_Unres FB by County 1516'!$A$10:$P$421,3,FALSE)</f>
        <v>Wishram</v>
      </c>
      <c r="C304" s="25">
        <f>VLOOKUP($A304,'[1]Res_Unres FB by County 1516'!$A$10:$P$421,4,FALSE)</f>
        <v>76.899999999999991</v>
      </c>
      <c r="D304" s="26">
        <f>VLOOKUP($A304,'[1]Res_Unres FB by County 1516'!$A$10:$P$421,5,FALSE)</f>
        <v>0</v>
      </c>
      <c r="E304" s="27">
        <f t="shared" si="68"/>
        <v>0</v>
      </c>
      <c r="F304" s="25">
        <f t="shared" si="69"/>
        <v>0</v>
      </c>
      <c r="G304" s="26">
        <f>VLOOKUP($A304,'[1]Res_Unres FB by County 1516'!$A$10:$P$421,8,FALSE)</f>
        <v>0</v>
      </c>
      <c r="H304" s="27">
        <f t="shared" si="70"/>
        <v>0</v>
      </c>
      <c r="I304" s="25">
        <f t="shared" si="71"/>
        <v>0</v>
      </c>
      <c r="J304" s="26">
        <f>VLOOKUP($A304,'[1]Res_Unres FB by County 1516'!$A$10:$P$421,11,FALSE)</f>
        <v>0</v>
      </c>
      <c r="K304" s="26">
        <f>VLOOKUP($A304,'[1]Res_Unres FB by County 1516'!$A$10:$P$421,12,FALSE)</f>
        <v>0</v>
      </c>
      <c r="L304" s="26">
        <f>VLOOKUP($A304,'[1]Res_Unres FB by County 1516'!$A$10:$P$421,13,FALSE)</f>
        <v>516209.97</v>
      </c>
      <c r="M304" s="27">
        <f t="shared" si="72"/>
        <v>1</v>
      </c>
      <c r="N304" s="28">
        <f t="shared" si="73"/>
        <v>6712.7434330299093</v>
      </c>
      <c r="O304" s="26">
        <f>VLOOKUP($A304,'[1]Res_Unres FB by County 1516'!$A$10:$P$421,16,FALSE)</f>
        <v>516209.97</v>
      </c>
    </row>
    <row r="305" spans="1:15" x14ac:dyDescent="0.2">
      <c r="A305" s="1" t="s">
        <v>302</v>
      </c>
      <c r="B305" s="24" t="str">
        <f>VLOOKUP($A305,'[1]Res_Unres FB by County 1516'!$A$10:$P$421,3,FALSE)</f>
        <v>Orchard Prairie</v>
      </c>
      <c r="C305" s="25">
        <f>VLOOKUP($A305,'[1]Res_Unres FB by County 1516'!$A$10:$P$421,4,FALSE)</f>
        <v>75.400000000000006</v>
      </c>
      <c r="D305" s="26">
        <f>VLOOKUP($A305,'[1]Res_Unres FB by County 1516'!$A$10:$P$421,5,FALSE)</f>
        <v>0</v>
      </c>
      <c r="E305" s="27">
        <f t="shared" si="68"/>
        <v>0</v>
      </c>
      <c r="F305" s="25">
        <f t="shared" si="69"/>
        <v>0</v>
      </c>
      <c r="G305" s="26">
        <f>VLOOKUP($A305,'[1]Res_Unres FB by County 1516'!$A$10:$P$421,8,FALSE)</f>
        <v>0</v>
      </c>
      <c r="H305" s="27">
        <f t="shared" si="70"/>
        <v>0</v>
      </c>
      <c r="I305" s="25">
        <f t="shared" si="71"/>
        <v>0</v>
      </c>
      <c r="J305" s="26">
        <f>VLOOKUP($A305,'[1]Res_Unres FB by County 1516'!$A$10:$P$421,11,FALSE)</f>
        <v>0</v>
      </c>
      <c r="K305" s="26">
        <f>VLOOKUP($A305,'[1]Res_Unres FB by County 1516'!$A$10:$P$421,12,FALSE)</f>
        <v>0</v>
      </c>
      <c r="L305" s="26">
        <f>VLOOKUP($A305,'[1]Res_Unres FB by County 1516'!$A$10:$P$421,13,FALSE)</f>
        <v>289152.76</v>
      </c>
      <c r="M305" s="27">
        <f t="shared" si="72"/>
        <v>1</v>
      </c>
      <c r="N305" s="28">
        <f t="shared" si="73"/>
        <v>3834.9172413793103</v>
      </c>
      <c r="O305" s="26">
        <f>VLOOKUP($A305,'[1]Res_Unres FB by County 1516'!$A$10:$P$421,16,FALSE)</f>
        <v>289152.76</v>
      </c>
    </row>
    <row r="306" spans="1:15" x14ac:dyDescent="0.2">
      <c r="A306" s="1" t="s">
        <v>303</v>
      </c>
      <c r="B306" s="24" t="str">
        <f>VLOOKUP($A306,'[1]Res_Unres FB by County 1516'!$A$10:$P$421,3,FALSE)</f>
        <v>Skamania</v>
      </c>
      <c r="C306" s="25">
        <f>VLOOKUP($A306,'[1]Res_Unres FB by County 1516'!$A$10:$P$421,4,FALSE)</f>
        <v>73.56</v>
      </c>
      <c r="D306" s="26">
        <f>VLOOKUP($A306,'[1]Res_Unres FB by County 1516'!$A$10:$P$421,5,FALSE)</f>
        <v>0</v>
      </c>
      <c r="E306" s="27">
        <f t="shared" si="68"/>
        <v>0</v>
      </c>
      <c r="F306" s="25">
        <f t="shared" si="69"/>
        <v>0</v>
      </c>
      <c r="G306" s="26">
        <f>VLOOKUP($A306,'[1]Res_Unres FB by County 1516'!$A$10:$P$421,8,FALSE)</f>
        <v>3222.82</v>
      </c>
      <c r="H306" s="27">
        <f t="shared" si="70"/>
        <v>5.3841516038576065E-3</v>
      </c>
      <c r="I306" s="25">
        <f t="shared" si="71"/>
        <v>43.812126155519302</v>
      </c>
      <c r="J306" s="26">
        <f>VLOOKUP($A306,'[1]Res_Unres FB by County 1516'!$A$10:$P$421,11,FALSE)</f>
        <v>0</v>
      </c>
      <c r="K306" s="26">
        <f>VLOOKUP($A306,'[1]Res_Unres FB by County 1516'!$A$10:$P$421,12,FALSE)</f>
        <v>0</v>
      </c>
      <c r="L306" s="26">
        <f>VLOOKUP($A306,'[1]Res_Unres FB by County 1516'!$A$10:$P$421,13,FALSE)</f>
        <v>595352.44999999995</v>
      </c>
      <c r="M306" s="27">
        <f t="shared" si="72"/>
        <v>0.99461584839614225</v>
      </c>
      <c r="N306" s="28">
        <f t="shared" si="73"/>
        <v>8093.4264545948872</v>
      </c>
      <c r="O306" s="26">
        <f>VLOOKUP($A306,'[1]Res_Unres FB by County 1516'!$A$10:$P$421,16,FALSE)</f>
        <v>598575.27</v>
      </c>
    </row>
    <row r="307" spans="1:15" x14ac:dyDescent="0.2">
      <c r="A307" s="1" t="s">
        <v>304</v>
      </c>
      <c r="B307" s="24" t="str">
        <f>VLOOKUP($A307,'[1]Res_Unres FB by County 1516'!$A$10:$P$421,3,FALSE)</f>
        <v>Almira</v>
      </c>
      <c r="C307" s="25">
        <f>VLOOKUP($A307,'[1]Res_Unres FB by County 1516'!$A$10:$P$421,4,FALSE)</f>
        <v>72.719999999999985</v>
      </c>
      <c r="D307" s="26">
        <f>VLOOKUP($A307,'[1]Res_Unres FB by County 1516'!$A$10:$P$421,5,FALSE)</f>
        <v>438.09</v>
      </c>
      <c r="E307" s="27">
        <f t="shared" si="68"/>
        <v>5.0717124206502292E-4</v>
      </c>
      <c r="F307" s="25">
        <f t="shared" si="69"/>
        <v>6.0243399339934003</v>
      </c>
      <c r="G307" s="26">
        <f>VLOOKUP($A307,'[1]Res_Unres FB by County 1516'!$A$10:$P$421,8,FALSE)</f>
        <v>0</v>
      </c>
      <c r="H307" s="27">
        <f t="shared" si="70"/>
        <v>0</v>
      </c>
      <c r="I307" s="25">
        <f t="shared" si="71"/>
        <v>0</v>
      </c>
      <c r="J307" s="26">
        <f>VLOOKUP($A307,'[1]Res_Unres FB by County 1516'!$A$10:$P$421,11,FALSE)</f>
        <v>0</v>
      </c>
      <c r="K307" s="26">
        <f>VLOOKUP($A307,'[1]Res_Unres FB by County 1516'!$A$10:$P$421,12,FALSE)</f>
        <v>0</v>
      </c>
      <c r="L307" s="26">
        <f>VLOOKUP($A307,'[1]Res_Unres FB by County 1516'!$A$10:$P$421,13,FALSE)</f>
        <v>863353</v>
      </c>
      <c r="M307" s="27">
        <f t="shared" si="72"/>
        <v>0.99949282875793499</v>
      </c>
      <c r="N307" s="28">
        <f t="shared" si="73"/>
        <v>11872.290979097912</v>
      </c>
      <c r="O307" s="26">
        <f>VLOOKUP($A307,'[1]Res_Unres FB by County 1516'!$A$10:$P$421,16,FALSE)</f>
        <v>863791.09</v>
      </c>
    </row>
    <row r="308" spans="1:15" x14ac:dyDescent="0.2">
      <c r="A308" s="1" t="s">
        <v>305</v>
      </c>
      <c r="B308" s="24" t="str">
        <f>VLOOKUP($A308,'[1]Res_Unres FB by County 1516'!$A$10:$P$421,3,FALSE)</f>
        <v>Orient</v>
      </c>
      <c r="C308" s="25">
        <f>VLOOKUP($A308,'[1]Res_Unres FB by County 1516'!$A$10:$P$421,4,FALSE)</f>
        <v>71.94</v>
      </c>
      <c r="D308" s="26">
        <f>VLOOKUP($A308,'[1]Res_Unres FB by County 1516'!$A$10:$P$421,5,FALSE)</f>
        <v>0</v>
      </c>
      <c r="E308" s="27">
        <f t="shared" si="68"/>
        <v>0</v>
      </c>
      <c r="F308" s="25">
        <f t="shared" si="69"/>
        <v>0</v>
      </c>
      <c r="G308" s="26">
        <f>VLOOKUP($A308,'[1]Res_Unres FB by County 1516'!$A$10:$P$421,8,FALSE)</f>
        <v>0</v>
      </c>
      <c r="H308" s="27">
        <f t="shared" si="70"/>
        <v>0</v>
      </c>
      <c r="I308" s="25">
        <f t="shared" si="71"/>
        <v>0</v>
      </c>
      <c r="J308" s="26">
        <f>VLOOKUP($A308,'[1]Res_Unres FB by County 1516'!$A$10:$P$421,11,FALSE)</f>
        <v>0</v>
      </c>
      <c r="K308" s="26">
        <f>VLOOKUP($A308,'[1]Res_Unres FB by County 1516'!$A$10:$P$421,12,FALSE)</f>
        <v>784.43</v>
      </c>
      <c r="L308" s="26">
        <f>VLOOKUP($A308,'[1]Res_Unres FB by County 1516'!$A$10:$P$421,13,FALSE)</f>
        <v>153364.42000000001</v>
      </c>
      <c r="M308" s="27">
        <f t="shared" si="72"/>
        <v>1</v>
      </c>
      <c r="N308" s="28">
        <f t="shared" si="73"/>
        <v>2142.7418682235198</v>
      </c>
      <c r="O308" s="26">
        <f>VLOOKUP($A308,'[1]Res_Unres FB by County 1516'!$A$10:$P$421,16,FALSE)</f>
        <v>154148.85</v>
      </c>
    </row>
    <row r="309" spans="1:15" x14ac:dyDescent="0.2">
      <c r="A309" s="1" t="s">
        <v>306</v>
      </c>
      <c r="B309" s="24" t="str">
        <f>VLOOKUP($A309,'[1]Res_Unres FB by County 1516'!$A$10:$P$421,3,FALSE)</f>
        <v>Klickitat</v>
      </c>
      <c r="C309" s="25">
        <f>VLOOKUP($A309,'[1]Res_Unres FB by County 1516'!$A$10:$P$421,4,FALSE)</f>
        <v>69.010000000000019</v>
      </c>
      <c r="D309" s="26">
        <f>VLOOKUP($A309,'[1]Res_Unres FB by County 1516'!$A$10:$P$421,5,FALSE)</f>
        <v>0</v>
      </c>
      <c r="E309" s="27">
        <f t="shared" si="68"/>
        <v>0</v>
      </c>
      <c r="F309" s="25">
        <f t="shared" si="69"/>
        <v>0</v>
      </c>
      <c r="G309" s="26">
        <f>VLOOKUP($A309,'[1]Res_Unres FB by County 1516'!$A$10:$P$421,8,FALSE)</f>
        <v>0</v>
      </c>
      <c r="H309" s="27">
        <f t="shared" si="70"/>
        <v>0</v>
      </c>
      <c r="I309" s="25">
        <f t="shared" si="71"/>
        <v>0</v>
      </c>
      <c r="J309" s="26">
        <f>VLOOKUP($A309,'[1]Res_Unres FB by County 1516'!$A$10:$P$421,11,FALSE)</f>
        <v>0</v>
      </c>
      <c r="K309" s="26">
        <f>VLOOKUP($A309,'[1]Res_Unres FB by County 1516'!$A$10:$P$421,12,FALSE)</f>
        <v>579000</v>
      </c>
      <c r="L309" s="26">
        <f>VLOOKUP($A309,'[1]Res_Unres FB by County 1516'!$A$10:$P$421,13,FALSE)</f>
        <v>878400.75</v>
      </c>
      <c r="M309" s="27">
        <f t="shared" si="72"/>
        <v>1</v>
      </c>
      <c r="N309" s="28">
        <f t="shared" si="73"/>
        <v>21118.689320388345</v>
      </c>
      <c r="O309" s="26">
        <f>VLOOKUP($A309,'[1]Res_Unres FB by County 1516'!$A$10:$P$421,16,FALSE)</f>
        <v>1457400.75</v>
      </c>
    </row>
    <row r="310" spans="1:15" x14ac:dyDescent="0.2">
      <c r="A310" s="1" t="s">
        <v>307</v>
      </c>
      <c r="B310" s="24" t="str">
        <f>VLOOKUP($A310,'[1]Res_Unres FB by County 1516'!$A$10:$P$421,3,FALSE)</f>
        <v>Lacrosse Joint</v>
      </c>
      <c r="C310" s="25">
        <f>VLOOKUP($A310,'[1]Res_Unres FB by County 1516'!$A$10:$P$421,4,FALSE)</f>
        <v>68.63</v>
      </c>
      <c r="D310" s="26">
        <f>VLOOKUP($A310,'[1]Res_Unres FB by County 1516'!$A$10:$P$421,5,FALSE)</f>
        <v>0</v>
      </c>
      <c r="E310" s="27">
        <f t="shared" si="68"/>
        <v>0</v>
      </c>
      <c r="F310" s="25">
        <f t="shared" si="69"/>
        <v>0</v>
      </c>
      <c r="G310" s="26">
        <f>VLOOKUP($A310,'[1]Res_Unres FB by County 1516'!$A$10:$P$421,8,FALSE)</f>
        <v>0</v>
      </c>
      <c r="H310" s="27">
        <f t="shared" si="70"/>
        <v>0</v>
      </c>
      <c r="I310" s="25">
        <f t="shared" si="71"/>
        <v>0</v>
      </c>
      <c r="J310" s="26">
        <f>VLOOKUP($A310,'[1]Res_Unres FB by County 1516'!$A$10:$P$421,11,FALSE)</f>
        <v>11900.73</v>
      </c>
      <c r="K310" s="26">
        <f>VLOOKUP($A310,'[1]Res_Unres FB by County 1516'!$A$10:$P$421,12,FALSE)</f>
        <v>0</v>
      </c>
      <c r="L310" s="26">
        <f>VLOOKUP($A310,'[1]Res_Unres FB by County 1516'!$A$10:$P$421,13,FALSE)</f>
        <v>682569.88</v>
      </c>
      <c r="M310" s="27">
        <f t="shared" si="72"/>
        <v>1</v>
      </c>
      <c r="N310" s="28">
        <f t="shared" si="73"/>
        <v>10119.053038030017</v>
      </c>
      <c r="O310" s="26">
        <f>VLOOKUP($A310,'[1]Res_Unres FB by County 1516'!$A$10:$P$421,16,FALSE)</f>
        <v>694470.61</v>
      </c>
    </row>
    <row r="311" spans="1:15" x14ac:dyDescent="0.2">
      <c r="A311" s="1" t="s">
        <v>308</v>
      </c>
      <c r="B311" s="24" t="str">
        <f>VLOOKUP($A311,'[1]Res_Unres FB by County 1516'!$A$10:$P$421,3,FALSE)</f>
        <v>Satsop</v>
      </c>
      <c r="C311" s="25">
        <f>VLOOKUP($A311,'[1]Res_Unres FB by County 1516'!$A$10:$P$421,4,FALSE)</f>
        <v>68.599999999999994</v>
      </c>
      <c r="D311" s="26">
        <f>VLOOKUP($A311,'[1]Res_Unres FB by County 1516'!$A$10:$P$421,5,FALSE)</f>
        <v>0</v>
      </c>
      <c r="E311" s="27">
        <f t="shared" si="68"/>
        <v>0</v>
      </c>
      <c r="F311" s="25">
        <f t="shared" si="69"/>
        <v>0</v>
      </c>
      <c r="G311" s="26">
        <f>VLOOKUP($A311,'[1]Res_Unres FB by County 1516'!$A$10:$P$421,8,FALSE)</f>
        <v>0</v>
      </c>
      <c r="H311" s="27">
        <f t="shared" si="70"/>
        <v>0</v>
      </c>
      <c r="I311" s="25">
        <f t="shared" si="71"/>
        <v>0</v>
      </c>
      <c r="J311" s="26">
        <f>VLOOKUP($A311,'[1]Res_Unres FB by County 1516'!$A$10:$P$421,11,FALSE)</f>
        <v>0</v>
      </c>
      <c r="K311" s="26">
        <f>VLOOKUP($A311,'[1]Res_Unres FB by County 1516'!$A$10:$P$421,12,FALSE)</f>
        <v>525</v>
      </c>
      <c r="L311" s="26">
        <f>VLOOKUP($A311,'[1]Res_Unres FB by County 1516'!$A$10:$P$421,13,FALSE)</f>
        <v>488887.36</v>
      </c>
      <c r="M311" s="27">
        <f t="shared" si="72"/>
        <v>1</v>
      </c>
      <c r="N311" s="28">
        <f t="shared" si="73"/>
        <v>7134.2909620991259</v>
      </c>
      <c r="O311" s="26">
        <f>VLOOKUP($A311,'[1]Res_Unres FB by County 1516'!$A$10:$P$421,16,FALSE)</f>
        <v>489412.36</v>
      </c>
    </row>
    <row r="312" spans="1:15" x14ac:dyDescent="0.2">
      <c r="A312" s="1" t="s">
        <v>309</v>
      </c>
      <c r="B312" s="24" t="str">
        <f>VLOOKUP($A312,'[1]Res_Unres FB by County 1516'!$A$10:$P$421,3,FALSE)</f>
        <v>Glenwood</v>
      </c>
      <c r="C312" s="25">
        <f>VLOOKUP($A312,'[1]Res_Unres FB by County 1516'!$A$10:$P$421,4,FALSE)</f>
        <v>66.349999999999994</v>
      </c>
      <c r="D312" s="26">
        <f>VLOOKUP($A312,'[1]Res_Unres FB by County 1516'!$A$10:$P$421,5,FALSE)</f>
        <v>0</v>
      </c>
      <c r="E312" s="27">
        <f t="shared" si="68"/>
        <v>0</v>
      </c>
      <c r="F312" s="25">
        <f t="shared" si="69"/>
        <v>0</v>
      </c>
      <c r="G312" s="26">
        <f>VLOOKUP($A312,'[1]Res_Unres FB by County 1516'!$A$10:$P$421,8,FALSE)</f>
        <v>0</v>
      </c>
      <c r="H312" s="27">
        <f t="shared" si="70"/>
        <v>0</v>
      </c>
      <c r="I312" s="25">
        <f t="shared" si="71"/>
        <v>0</v>
      </c>
      <c r="J312" s="26">
        <f>VLOOKUP($A312,'[1]Res_Unres FB by County 1516'!$A$10:$P$421,11,FALSE)</f>
        <v>0</v>
      </c>
      <c r="K312" s="26">
        <f>VLOOKUP($A312,'[1]Res_Unres FB by County 1516'!$A$10:$P$421,12,FALSE)</f>
        <v>0</v>
      </c>
      <c r="L312" s="26">
        <f>VLOOKUP($A312,'[1]Res_Unres FB by County 1516'!$A$10:$P$421,13,FALSE)</f>
        <v>882970.7</v>
      </c>
      <c r="M312" s="27">
        <f t="shared" si="72"/>
        <v>1</v>
      </c>
      <c r="N312" s="28">
        <f t="shared" si="73"/>
        <v>13307.772418990204</v>
      </c>
      <c r="O312" s="26">
        <f>VLOOKUP($A312,'[1]Res_Unres FB by County 1516'!$A$10:$P$421,16,FALSE)</f>
        <v>882970.7</v>
      </c>
    </row>
    <row r="313" spans="1:15" x14ac:dyDescent="0.2">
      <c r="A313" s="1" t="s">
        <v>310</v>
      </c>
      <c r="B313" s="24" t="str">
        <f>VLOOKUP($A313,'[1]Res_Unres FB by County 1516'!$A$10:$P$421,3,FALSE)</f>
        <v>North River</v>
      </c>
      <c r="C313" s="25">
        <f>VLOOKUP($A313,'[1]Res_Unres FB by County 1516'!$A$10:$P$421,4,FALSE)</f>
        <v>65.549999999999983</v>
      </c>
      <c r="D313" s="26">
        <f>VLOOKUP($A313,'[1]Res_Unres FB by County 1516'!$A$10:$P$421,5,FALSE)</f>
        <v>0</v>
      </c>
      <c r="E313" s="27">
        <f t="shared" si="68"/>
        <v>0</v>
      </c>
      <c r="F313" s="25">
        <f t="shared" si="69"/>
        <v>0</v>
      </c>
      <c r="G313" s="26">
        <f>VLOOKUP($A313,'[1]Res_Unres FB by County 1516'!$A$10:$P$421,8,FALSE)</f>
        <v>726.84</v>
      </c>
      <c r="H313" s="27">
        <f t="shared" si="70"/>
        <v>1.8475974128857337E-3</v>
      </c>
      <c r="I313" s="25">
        <f t="shared" si="71"/>
        <v>11.088329519450804</v>
      </c>
      <c r="J313" s="26">
        <f>VLOOKUP($A313,'[1]Res_Unres FB by County 1516'!$A$10:$P$421,11,FALSE)</f>
        <v>0</v>
      </c>
      <c r="K313" s="26">
        <f>VLOOKUP($A313,'[1]Res_Unres FB by County 1516'!$A$10:$P$421,12,FALSE)</f>
        <v>1000</v>
      </c>
      <c r="L313" s="26">
        <f>VLOOKUP($A313,'[1]Res_Unres FB by County 1516'!$A$10:$P$421,13,FALSE)</f>
        <v>391670.55</v>
      </c>
      <c r="M313" s="27">
        <f t="shared" si="72"/>
        <v>0.99815240258711424</v>
      </c>
      <c r="N313" s="28">
        <f t="shared" si="73"/>
        <v>5990.3974065598795</v>
      </c>
      <c r="O313" s="26">
        <f>VLOOKUP($A313,'[1]Res_Unres FB by County 1516'!$A$10:$P$421,16,FALSE)</f>
        <v>393397.39</v>
      </c>
    </row>
    <row r="314" spans="1:15" x14ac:dyDescent="0.2">
      <c r="A314" s="1" t="s">
        <v>311</v>
      </c>
      <c r="B314" s="24" t="str">
        <f>VLOOKUP($A314,'[1]Res_Unres FB by County 1516'!$A$10:$P$421,3,FALSE)</f>
        <v>Summit Valley</v>
      </c>
      <c r="C314" s="25">
        <f>VLOOKUP($A314,'[1]Res_Unres FB by County 1516'!$A$10:$P$421,4,FALSE)</f>
        <v>64.110000000000014</v>
      </c>
      <c r="D314" s="26">
        <f>VLOOKUP($A314,'[1]Res_Unres FB by County 1516'!$A$10:$P$421,5,FALSE)</f>
        <v>0</v>
      </c>
      <c r="E314" s="27">
        <f t="shared" si="68"/>
        <v>0</v>
      </c>
      <c r="F314" s="25">
        <f t="shared" si="69"/>
        <v>0</v>
      </c>
      <c r="G314" s="26">
        <f>VLOOKUP($A314,'[1]Res_Unres FB by County 1516'!$A$10:$P$421,8,FALSE)</f>
        <v>0</v>
      </c>
      <c r="H314" s="27">
        <f t="shared" si="70"/>
        <v>0</v>
      </c>
      <c r="I314" s="25">
        <f t="shared" si="71"/>
        <v>0</v>
      </c>
      <c r="J314" s="26">
        <f>VLOOKUP($A314,'[1]Res_Unres FB by County 1516'!$A$10:$P$421,11,FALSE)</f>
        <v>6488.57</v>
      </c>
      <c r="K314" s="26">
        <f>VLOOKUP($A314,'[1]Res_Unres FB by County 1516'!$A$10:$P$421,12,FALSE)</f>
        <v>0</v>
      </c>
      <c r="L314" s="26">
        <f>VLOOKUP($A314,'[1]Res_Unres FB by County 1516'!$A$10:$P$421,13,FALSE)</f>
        <v>196328.02</v>
      </c>
      <c r="M314" s="27">
        <f t="shared" si="72"/>
        <v>1</v>
      </c>
      <c r="N314" s="28">
        <f t="shared" si="73"/>
        <v>3163.5718296677578</v>
      </c>
      <c r="O314" s="26">
        <f>VLOOKUP($A314,'[1]Res_Unres FB by County 1516'!$A$10:$P$421,16,FALSE)</f>
        <v>202816.59</v>
      </c>
    </row>
    <row r="315" spans="1:15" x14ac:dyDescent="0.2">
      <c r="A315" s="1" t="s">
        <v>312</v>
      </c>
      <c r="B315" s="24" t="str">
        <f>VLOOKUP($A315,'[1]Res_Unres FB by County 1516'!$A$10:$P$421,3,FALSE)</f>
        <v>Sprague</v>
      </c>
      <c r="C315" s="25">
        <f>VLOOKUP($A315,'[1]Res_Unres FB by County 1516'!$A$10:$P$421,4,FALSE)</f>
        <v>62</v>
      </c>
      <c r="D315" s="26">
        <f>VLOOKUP($A315,'[1]Res_Unres FB by County 1516'!$A$10:$P$421,5,FALSE)</f>
        <v>800</v>
      </c>
      <c r="E315" s="27">
        <f t="shared" si="68"/>
        <v>1.4187902379995795E-3</v>
      </c>
      <c r="F315" s="25">
        <f t="shared" si="69"/>
        <v>12.903225806451612</v>
      </c>
      <c r="G315" s="26">
        <f>VLOOKUP($A315,'[1]Res_Unres FB by County 1516'!$A$10:$P$421,8,FALSE)</f>
        <v>0</v>
      </c>
      <c r="H315" s="27">
        <f t="shared" si="70"/>
        <v>0</v>
      </c>
      <c r="I315" s="25">
        <f t="shared" si="71"/>
        <v>0</v>
      </c>
      <c r="J315" s="26">
        <f>VLOOKUP($A315,'[1]Res_Unres FB by County 1516'!$A$10:$P$421,11,FALSE)</f>
        <v>17144.240000000002</v>
      </c>
      <c r="K315" s="26">
        <f>VLOOKUP($A315,'[1]Res_Unres FB by County 1516'!$A$10:$P$421,12,FALSE)</f>
        <v>0</v>
      </c>
      <c r="L315" s="26">
        <f>VLOOKUP($A315,'[1]Res_Unres FB by County 1516'!$A$10:$P$421,13,FALSE)</f>
        <v>545916.42000000004</v>
      </c>
      <c r="M315" s="27">
        <f t="shared" si="72"/>
        <v>0.99858120976200038</v>
      </c>
      <c r="N315" s="28">
        <f t="shared" si="73"/>
        <v>9081.6235483870969</v>
      </c>
      <c r="O315" s="26">
        <f>VLOOKUP($A315,'[1]Res_Unres FB by County 1516'!$A$10:$P$421,16,FALSE)</f>
        <v>563860.66</v>
      </c>
    </row>
    <row r="316" spans="1:15" x14ac:dyDescent="0.2">
      <c r="A316" s="1" t="s">
        <v>313</v>
      </c>
      <c r="B316" s="24" t="str">
        <f>VLOOKUP($A316,'[1]Res_Unres FB by County 1516'!$A$10:$P$421,3,FALSE)</f>
        <v>Mount Pleasant</v>
      </c>
      <c r="C316" s="25">
        <f>VLOOKUP($A316,'[1]Res_Unres FB by County 1516'!$A$10:$P$421,4,FALSE)</f>
        <v>52.650000000000006</v>
      </c>
      <c r="D316" s="26">
        <f>VLOOKUP($A316,'[1]Res_Unres FB by County 1516'!$A$10:$P$421,5,FALSE)</f>
        <v>0</v>
      </c>
      <c r="E316" s="27">
        <f t="shared" si="68"/>
        <v>0</v>
      </c>
      <c r="F316" s="25">
        <f t="shared" si="69"/>
        <v>0</v>
      </c>
      <c r="G316" s="26">
        <f>VLOOKUP($A316,'[1]Res_Unres FB by County 1516'!$A$10:$P$421,8,FALSE)</f>
        <v>0</v>
      </c>
      <c r="H316" s="27">
        <f t="shared" si="70"/>
        <v>0</v>
      </c>
      <c r="I316" s="25">
        <f t="shared" si="71"/>
        <v>0</v>
      </c>
      <c r="J316" s="26">
        <f>VLOOKUP($A316,'[1]Res_Unres FB by County 1516'!$A$10:$P$421,11,FALSE)</f>
        <v>0</v>
      </c>
      <c r="K316" s="26">
        <f>VLOOKUP($A316,'[1]Res_Unres FB by County 1516'!$A$10:$P$421,12,FALSE)</f>
        <v>110896</v>
      </c>
      <c r="L316" s="26">
        <f>VLOOKUP($A316,'[1]Res_Unres FB by County 1516'!$A$10:$P$421,13,FALSE)</f>
        <v>236928.31</v>
      </c>
      <c r="M316" s="27">
        <f t="shared" si="72"/>
        <v>1</v>
      </c>
      <c r="N316" s="28">
        <f t="shared" si="73"/>
        <v>6606.3496676163331</v>
      </c>
      <c r="O316" s="26">
        <f>VLOOKUP($A316,'[1]Res_Unres FB by County 1516'!$A$10:$P$421,16,FALSE)</f>
        <v>347824.31</v>
      </c>
    </row>
    <row r="317" spans="1:15" x14ac:dyDescent="0.2">
      <c r="A317" s="1" t="s">
        <v>314</v>
      </c>
      <c r="B317" s="24" t="str">
        <f>VLOOKUP($A317,'[1]Res_Unres FB by County 1516'!$A$10:$P$421,3,FALSE)</f>
        <v>Brinnon</v>
      </c>
      <c r="C317" s="25">
        <f>VLOOKUP($A317,'[1]Res_Unres FB by County 1516'!$A$10:$P$421,4,FALSE)</f>
        <v>51.18</v>
      </c>
      <c r="D317" s="26">
        <f>VLOOKUP($A317,'[1]Res_Unres FB by County 1516'!$A$10:$P$421,5,FALSE)</f>
        <v>0</v>
      </c>
      <c r="E317" s="27">
        <f t="shared" si="68"/>
        <v>0</v>
      </c>
      <c r="F317" s="25">
        <f t="shared" si="69"/>
        <v>0</v>
      </c>
      <c r="G317" s="26">
        <f>VLOOKUP($A317,'[1]Res_Unres FB by County 1516'!$A$10:$P$421,8,FALSE)</f>
        <v>224.23</v>
      </c>
      <c r="H317" s="27">
        <f t="shared" si="70"/>
        <v>7.7661648393510807E-4</v>
      </c>
      <c r="I317" s="25">
        <f t="shared" si="71"/>
        <v>4.3812035951543571</v>
      </c>
      <c r="J317" s="26">
        <f>VLOOKUP($A317,'[1]Res_Unres FB by County 1516'!$A$10:$P$421,11,FALSE)</f>
        <v>0</v>
      </c>
      <c r="K317" s="26">
        <f>VLOOKUP($A317,'[1]Res_Unres FB by County 1516'!$A$10:$P$421,12,FALSE)</f>
        <v>192500</v>
      </c>
      <c r="L317" s="26">
        <f>VLOOKUP($A317,'[1]Res_Unres FB by County 1516'!$A$10:$P$421,13,FALSE)</f>
        <v>96002.58</v>
      </c>
      <c r="M317" s="27">
        <f t="shared" si="72"/>
        <v>0.99922338351606499</v>
      </c>
      <c r="N317" s="28">
        <f t="shared" si="73"/>
        <v>5637.017975771786</v>
      </c>
      <c r="O317" s="26">
        <f>VLOOKUP($A317,'[1]Res_Unres FB by County 1516'!$A$10:$P$421,16,FALSE)</f>
        <v>288726.81</v>
      </c>
    </row>
    <row r="318" spans="1:15" x14ac:dyDescent="0.2">
      <c r="A318" s="1" t="s">
        <v>315</v>
      </c>
      <c r="B318" s="24" t="str">
        <f>VLOOKUP($A318,'[1]Res_Unres FB by County 1516'!$A$10:$P$421,3,FALSE)</f>
        <v>Evaline</v>
      </c>
      <c r="C318" s="25">
        <f>VLOOKUP($A318,'[1]Res_Unres FB by County 1516'!$A$10:$P$421,4,FALSE)</f>
        <v>48.82</v>
      </c>
      <c r="D318" s="26">
        <f>VLOOKUP($A318,'[1]Res_Unres FB by County 1516'!$A$10:$P$421,5,FALSE)</f>
        <v>0</v>
      </c>
      <c r="E318" s="27">
        <f t="shared" si="68"/>
        <v>0</v>
      </c>
      <c r="F318" s="25">
        <f t="shared" si="69"/>
        <v>0</v>
      </c>
      <c r="G318" s="26">
        <f>VLOOKUP($A318,'[1]Res_Unres FB by County 1516'!$A$10:$P$421,8,FALSE)</f>
        <v>37.659999999999997</v>
      </c>
      <c r="H318" s="27">
        <f t="shared" si="70"/>
        <v>1.3444935580872447E-4</v>
      </c>
      <c r="I318" s="25">
        <f t="shared" si="71"/>
        <v>0.7714051618189266</v>
      </c>
      <c r="J318" s="26">
        <f>VLOOKUP($A318,'[1]Res_Unres FB by County 1516'!$A$10:$P$421,11,FALSE)</f>
        <v>0</v>
      </c>
      <c r="K318" s="26">
        <f>VLOOKUP($A318,'[1]Res_Unres FB by County 1516'!$A$10:$P$421,12,FALSE)</f>
        <v>600</v>
      </c>
      <c r="L318" s="26">
        <f>VLOOKUP($A318,'[1]Res_Unres FB by County 1516'!$A$10:$P$421,13,FALSE)</f>
        <v>279467.81</v>
      </c>
      <c r="M318" s="27">
        <f t="shared" si="72"/>
        <v>0.99986555064419136</v>
      </c>
      <c r="N318" s="28">
        <f t="shared" si="73"/>
        <v>5736.7433428922568</v>
      </c>
      <c r="O318" s="26">
        <f>VLOOKUP($A318,'[1]Res_Unres FB by County 1516'!$A$10:$P$421,16,FALSE)</f>
        <v>280105.46999999997</v>
      </c>
    </row>
    <row r="319" spans="1:15" x14ac:dyDescent="0.2">
      <c r="A319" s="1" t="s">
        <v>316</v>
      </c>
      <c r="B319" s="24" t="str">
        <f>VLOOKUP($A319,'[1]Res_Unres FB by County 1516'!$A$10:$P$421,3,FALSE)</f>
        <v>Kahlotus</v>
      </c>
      <c r="C319" s="25">
        <f>VLOOKUP($A319,'[1]Res_Unres FB by County 1516'!$A$10:$P$421,4,FALSE)</f>
        <v>46.999999999999993</v>
      </c>
      <c r="D319" s="26">
        <f>VLOOKUP($A319,'[1]Res_Unres FB by County 1516'!$A$10:$P$421,5,FALSE)</f>
        <v>0</v>
      </c>
      <c r="E319" s="27">
        <f t="shared" si="68"/>
        <v>0</v>
      </c>
      <c r="F319" s="25">
        <f t="shared" si="69"/>
        <v>0</v>
      </c>
      <c r="G319" s="26">
        <f>VLOOKUP($A319,'[1]Res_Unres FB by County 1516'!$A$10:$P$421,8,FALSE)</f>
        <v>5213.78</v>
      </c>
      <c r="H319" s="27">
        <f t="shared" si="70"/>
        <v>4.9198325042458697E-3</v>
      </c>
      <c r="I319" s="25">
        <f t="shared" si="71"/>
        <v>110.93148936170213</v>
      </c>
      <c r="J319" s="26">
        <f>VLOOKUP($A319,'[1]Res_Unres FB by County 1516'!$A$10:$P$421,11,FALSE)</f>
        <v>0</v>
      </c>
      <c r="K319" s="26">
        <f>VLOOKUP($A319,'[1]Res_Unres FB by County 1516'!$A$10:$P$421,12,FALSE)</f>
        <v>0</v>
      </c>
      <c r="L319" s="26">
        <f>VLOOKUP($A319,'[1]Res_Unres FB by County 1516'!$A$10:$P$421,13,FALSE)</f>
        <v>1054533.68</v>
      </c>
      <c r="M319" s="27">
        <f t="shared" si="72"/>
        <v>0.99508016749575412</v>
      </c>
      <c r="N319" s="28">
        <f t="shared" si="73"/>
        <v>22436.886808510641</v>
      </c>
      <c r="O319" s="26">
        <f>VLOOKUP($A319,'[1]Res_Unres FB by County 1516'!$A$10:$P$421,16,FALSE)</f>
        <v>1059747.46</v>
      </c>
    </row>
    <row r="320" spans="1:15" x14ac:dyDescent="0.2">
      <c r="A320" s="1" t="s">
        <v>317</v>
      </c>
      <c r="B320" s="24" t="str">
        <f>VLOOKUP($A320,'[1]Res_Unres FB by County 1516'!$A$10:$P$421,3,FALSE)</f>
        <v>Washtucna</v>
      </c>
      <c r="C320" s="25">
        <f>VLOOKUP($A320,'[1]Res_Unres FB by County 1516'!$A$10:$P$421,4,FALSE)</f>
        <v>45.69</v>
      </c>
      <c r="D320" s="26">
        <f>VLOOKUP($A320,'[1]Res_Unres FB by County 1516'!$A$10:$P$421,5,FALSE)</f>
        <v>0</v>
      </c>
      <c r="E320" s="27">
        <f t="shared" si="68"/>
        <v>0</v>
      </c>
      <c r="F320" s="25">
        <f t="shared" si="69"/>
        <v>0</v>
      </c>
      <c r="G320" s="26">
        <f>VLOOKUP($A320,'[1]Res_Unres FB by County 1516'!$A$10:$P$421,8,FALSE)</f>
        <v>1047.05</v>
      </c>
      <c r="H320" s="27">
        <f t="shared" si="70"/>
        <v>9.8224722178964969E-4</v>
      </c>
      <c r="I320" s="25">
        <f t="shared" si="71"/>
        <v>22.916393083825781</v>
      </c>
      <c r="J320" s="26">
        <f>VLOOKUP($A320,'[1]Res_Unres FB by County 1516'!$A$10:$P$421,11,FALSE)</f>
        <v>6629.34</v>
      </c>
      <c r="K320" s="26">
        <f>VLOOKUP($A320,'[1]Res_Unres FB by County 1516'!$A$10:$P$421,12,FALSE)</f>
        <v>0</v>
      </c>
      <c r="L320" s="26">
        <f>VLOOKUP($A320,'[1]Res_Unres FB by County 1516'!$A$10:$P$421,13,FALSE)</f>
        <v>1058297.6100000001</v>
      </c>
      <c r="M320" s="27">
        <f t="shared" si="72"/>
        <v>0.99901775277821048</v>
      </c>
      <c r="N320" s="28">
        <f t="shared" si="73"/>
        <v>23307.6592252134</v>
      </c>
      <c r="O320" s="26">
        <f>VLOOKUP($A320,'[1]Res_Unres FB by County 1516'!$A$10:$P$421,16,FALSE)</f>
        <v>1065974</v>
      </c>
    </row>
    <row r="321" spans="1:15" x14ac:dyDescent="0.2">
      <c r="A321" s="1" t="s">
        <v>318</v>
      </c>
      <c r="B321" s="24" t="str">
        <f>VLOOKUP($A321,'[1]Res_Unres FB by County 1516'!$A$10:$P$421,3,FALSE)</f>
        <v>Skykomish</v>
      </c>
      <c r="C321" s="25">
        <f>VLOOKUP($A321,'[1]Res_Unres FB by County 1516'!$A$10:$P$421,4,FALSE)</f>
        <v>42.53</v>
      </c>
      <c r="D321" s="26">
        <f>VLOOKUP($A321,'[1]Res_Unres FB by County 1516'!$A$10:$P$421,5,FALSE)</f>
        <v>0</v>
      </c>
      <c r="E321" s="27">
        <f t="shared" si="68"/>
        <v>0</v>
      </c>
      <c r="F321" s="25">
        <f t="shared" si="69"/>
        <v>0</v>
      </c>
      <c r="G321" s="26">
        <f>VLOOKUP($A321,'[1]Res_Unres FB by County 1516'!$A$10:$P$421,8,FALSE)</f>
        <v>0</v>
      </c>
      <c r="H321" s="27">
        <f t="shared" si="70"/>
        <v>0</v>
      </c>
      <c r="I321" s="25">
        <f t="shared" si="71"/>
        <v>0</v>
      </c>
      <c r="J321" s="26">
        <f>VLOOKUP($A321,'[1]Res_Unres FB by County 1516'!$A$10:$P$421,11,FALSE)</f>
        <v>0</v>
      </c>
      <c r="K321" s="26">
        <f>VLOOKUP($A321,'[1]Res_Unres FB by County 1516'!$A$10:$P$421,12,FALSE)</f>
        <v>500000</v>
      </c>
      <c r="L321" s="26">
        <f>VLOOKUP($A321,'[1]Res_Unres FB by County 1516'!$A$10:$P$421,13,FALSE)</f>
        <v>801002.97</v>
      </c>
      <c r="M321" s="27">
        <f t="shared" si="72"/>
        <v>1</v>
      </c>
      <c r="N321" s="28">
        <f t="shared" si="73"/>
        <v>30590.241476604748</v>
      </c>
      <c r="O321" s="26">
        <f>VLOOKUP($A321,'[1]Res_Unres FB by County 1516'!$A$10:$P$421,16,FALSE)</f>
        <v>1301002.97</v>
      </c>
    </row>
    <row r="322" spans="1:15" x14ac:dyDescent="0.2">
      <c r="A322" s="1" t="s">
        <v>319</v>
      </c>
      <c r="B322" s="24" t="str">
        <f>VLOOKUP($A322,'[1]Res_Unres FB by County 1516'!$A$10:$P$421,3,FALSE)</f>
        <v>Great Northern</v>
      </c>
      <c r="C322" s="25">
        <f>VLOOKUP($A322,'[1]Res_Unres FB by County 1516'!$A$10:$P$421,4,FALSE)</f>
        <v>42.089999999999996</v>
      </c>
      <c r="D322" s="26">
        <f>VLOOKUP($A322,'[1]Res_Unres FB by County 1516'!$A$10:$P$421,5,FALSE)</f>
        <v>0</v>
      </c>
      <c r="E322" s="27">
        <f t="shared" si="68"/>
        <v>0</v>
      </c>
      <c r="F322" s="25">
        <f t="shared" si="69"/>
        <v>0</v>
      </c>
      <c r="G322" s="26">
        <f>VLOOKUP($A322,'[1]Res_Unres FB by County 1516'!$A$10:$P$421,8,FALSE)</f>
        <v>0</v>
      </c>
      <c r="H322" s="27">
        <f t="shared" si="70"/>
        <v>0</v>
      </c>
      <c r="I322" s="25">
        <f t="shared" si="71"/>
        <v>0</v>
      </c>
      <c r="J322" s="26">
        <f>VLOOKUP($A322,'[1]Res_Unres FB by County 1516'!$A$10:$P$421,11,FALSE)</f>
        <v>0</v>
      </c>
      <c r="K322" s="26">
        <f>VLOOKUP($A322,'[1]Res_Unres FB by County 1516'!$A$10:$P$421,12,FALSE)</f>
        <v>8954.49</v>
      </c>
      <c r="L322" s="26">
        <f>VLOOKUP($A322,'[1]Res_Unres FB by County 1516'!$A$10:$P$421,13,FALSE)</f>
        <v>200996.33</v>
      </c>
      <c r="M322" s="27">
        <f t="shared" si="72"/>
        <v>0.99999999999999989</v>
      </c>
      <c r="N322" s="28">
        <f t="shared" si="73"/>
        <v>4988.1401758137326</v>
      </c>
      <c r="O322" s="26">
        <f>VLOOKUP($A322,'[1]Res_Unres FB by County 1516'!$A$10:$P$421,16,FALSE)</f>
        <v>209950.82</v>
      </c>
    </row>
    <row r="323" spans="1:15" x14ac:dyDescent="0.2">
      <c r="A323" s="1" t="s">
        <v>320</v>
      </c>
      <c r="B323" s="24" t="str">
        <f>VLOOKUP($A323,'[1]Res_Unres FB by County 1516'!$A$10:$P$421,3,FALSE)</f>
        <v>Onion Creek</v>
      </c>
      <c r="C323" s="25">
        <f>VLOOKUP($A323,'[1]Res_Unres FB by County 1516'!$A$10:$P$421,4,FALSE)</f>
        <v>40.9</v>
      </c>
      <c r="D323" s="26">
        <f>VLOOKUP($A323,'[1]Res_Unres FB by County 1516'!$A$10:$P$421,5,FALSE)</f>
        <v>133.93</v>
      </c>
      <c r="E323" s="27">
        <f t="shared" si="68"/>
        <v>5.6910364242903277E-4</v>
      </c>
      <c r="F323" s="25">
        <f t="shared" si="69"/>
        <v>3.2745721271393644</v>
      </c>
      <c r="G323" s="26">
        <f>VLOOKUP($A323,'[1]Res_Unres FB by County 1516'!$A$10:$P$421,8,FALSE)</f>
        <v>9620.0400000000009</v>
      </c>
      <c r="H323" s="27">
        <f t="shared" si="70"/>
        <v>4.0878069172799174E-2</v>
      </c>
      <c r="I323" s="25">
        <f t="shared" si="71"/>
        <v>235.20880195599025</v>
      </c>
      <c r="J323" s="26">
        <f>VLOOKUP($A323,'[1]Res_Unres FB by County 1516'!$A$10:$P$421,11,FALSE)</f>
        <v>0</v>
      </c>
      <c r="K323" s="26">
        <f>VLOOKUP($A323,'[1]Res_Unres FB by County 1516'!$A$10:$P$421,12,FALSE)</f>
        <v>5000</v>
      </c>
      <c r="L323" s="26">
        <f>VLOOKUP($A323,'[1]Res_Unres FB by County 1516'!$A$10:$P$421,13,FALSE)</f>
        <v>220581.02</v>
      </c>
      <c r="M323" s="27">
        <f t="shared" si="72"/>
        <v>0.95855282718477175</v>
      </c>
      <c r="N323" s="28">
        <f t="shared" si="73"/>
        <v>5515.4283618581903</v>
      </c>
      <c r="O323" s="26">
        <f>VLOOKUP($A323,'[1]Res_Unres FB by County 1516'!$A$10:$P$421,16,FALSE)</f>
        <v>235334.99</v>
      </c>
    </row>
    <row r="324" spans="1:15" x14ac:dyDescent="0.2">
      <c r="A324" s="1" t="s">
        <v>321</v>
      </c>
      <c r="B324" s="24" t="str">
        <f>VLOOKUP($A324,'[1]Res_Unres FB by County 1516'!$A$10:$P$421,3,FALSE)</f>
        <v>Index</v>
      </c>
      <c r="C324" s="25">
        <f>VLOOKUP($A324,'[1]Res_Unres FB by County 1516'!$A$10:$P$421,4,FALSE)</f>
        <v>40.809999999999995</v>
      </c>
      <c r="D324" s="26">
        <f>VLOOKUP($A324,'[1]Res_Unres FB by County 1516'!$A$10:$P$421,5,FALSE)</f>
        <v>0</v>
      </c>
      <c r="E324" s="27">
        <f t="shared" si="68"/>
        <v>0</v>
      </c>
      <c r="F324" s="25">
        <f t="shared" si="69"/>
        <v>0</v>
      </c>
      <c r="G324" s="26">
        <f>VLOOKUP($A324,'[1]Res_Unres FB by County 1516'!$A$10:$P$421,8,FALSE)</f>
        <v>0</v>
      </c>
      <c r="H324" s="27">
        <f t="shared" si="70"/>
        <v>0</v>
      </c>
      <c r="I324" s="25">
        <f t="shared" si="71"/>
        <v>0</v>
      </c>
      <c r="J324" s="26">
        <f>VLOOKUP($A324,'[1]Res_Unres FB by County 1516'!$A$10:$P$421,11,FALSE)</f>
        <v>0</v>
      </c>
      <c r="K324" s="26">
        <f>VLOOKUP($A324,'[1]Res_Unres FB by County 1516'!$A$10:$P$421,12,FALSE)</f>
        <v>0</v>
      </c>
      <c r="L324" s="26">
        <f>VLOOKUP($A324,'[1]Res_Unres FB by County 1516'!$A$10:$P$421,13,FALSE)</f>
        <v>351571.74</v>
      </c>
      <c r="M324" s="27">
        <f t="shared" si="72"/>
        <v>1</v>
      </c>
      <c r="N324" s="28">
        <f t="shared" si="73"/>
        <v>8614.842930654253</v>
      </c>
      <c r="O324" s="26">
        <f>VLOOKUP($A324,'[1]Res_Unres FB by County 1516'!$A$10:$P$421,16,FALSE)</f>
        <v>351571.74</v>
      </c>
    </row>
    <row r="325" spans="1:15" x14ac:dyDescent="0.2">
      <c r="A325" s="1" t="s">
        <v>322</v>
      </c>
      <c r="B325" s="24" t="str">
        <f>VLOOKUP($A325,'[1]Res_Unres FB by County 1516'!$A$10:$P$421,3,FALSE)</f>
        <v>Steptoe</v>
      </c>
      <c r="C325" s="25">
        <f>VLOOKUP($A325,'[1]Res_Unres FB by County 1516'!$A$10:$P$421,4,FALSE)</f>
        <v>40.209999999999994</v>
      </c>
      <c r="D325" s="26">
        <f>VLOOKUP($A325,'[1]Res_Unres FB by County 1516'!$A$10:$P$421,5,FALSE)</f>
        <v>0</v>
      </c>
      <c r="E325" s="27">
        <f t="shared" si="68"/>
        <v>0</v>
      </c>
      <c r="F325" s="25">
        <f t="shared" si="69"/>
        <v>0</v>
      </c>
      <c r="G325" s="26">
        <f>VLOOKUP($A325,'[1]Res_Unres FB by County 1516'!$A$10:$P$421,8,FALSE)</f>
        <v>0</v>
      </c>
      <c r="H325" s="27">
        <f t="shared" si="70"/>
        <v>0</v>
      </c>
      <c r="I325" s="25">
        <f t="shared" si="71"/>
        <v>0</v>
      </c>
      <c r="J325" s="26">
        <f>VLOOKUP($A325,'[1]Res_Unres FB by County 1516'!$A$10:$P$421,11,FALSE)</f>
        <v>0</v>
      </c>
      <c r="K325" s="26">
        <f>VLOOKUP($A325,'[1]Res_Unres FB by County 1516'!$A$10:$P$421,12,FALSE)</f>
        <v>0</v>
      </c>
      <c r="L325" s="26">
        <f>VLOOKUP($A325,'[1]Res_Unres FB by County 1516'!$A$10:$P$421,13,FALSE)</f>
        <v>184708.35</v>
      </c>
      <c r="M325" s="27">
        <f t="shared" si="72"/>
        <v>1</v>
      </c>
      <c r="N325" s="28">
        <f t="shared" si="73"/>
        <v>4593.5923899527488</v>
      </c>
      <c r="O325" s="26">
        <f>VLOOKUP($A325,'[1]Res_Unres FB by County 1516'!$A$10:$P$421,16,FALSE)</f>
        <v>184708.35</v>
      </c>
    </row>
    <row r="326" spans="1:15" x14ac:dyDescent="0.2">
      <c r="A326" s="1" t="s">
        <v>323</v>
      </c>
      <c r="B326" s="24" t="str">
        <f>VLOOKUP($A326,'[1]Res_Unres FB by County 1516'!$A$10:$P$421,3,FALSE)</f>
        <v>Palisades</v>
      </c>
      <c r="C326" s="25">
        <f>VLOOKUP($A326,'[1]Res_Unres FB by County 1516'!$A$10:$P$421,4,FALSE)</f>
        <v>35.44</v>
      </c>
      <c r="D326" s="26">
        <f>VLOOKUP($A326,'[1]Res_Unres FB by County 1516'!$A$10:$P$421,5,FALSE)</f>
        <v>0</v>
      </c>
      <c r="E326" s="27">
        <f t="shared" si="68"/>
        <v>0</v>
      </c>
      <c r="F326" s="25">
        <f t="shared" si="69"/>
        <v>0</v>
      </c>
      <c r="G326" s="26">
        <f>VLOOKUP($A326,'[1]Res_Unres FB by County 1516'!$A$10:$P$421,8,FALSE)</f>
        <v>2395.19</v>
      </c>
      <c r="H326" s="27">
        <f t="shared" si="70"/>
        <v>9.9580191574595908E-3</v>
      </c>
      <c r="I326" s="25">
        <f t="shared" si="71"/>
        <v>67.584367945823928</v>
      </c>
      <c r="J326" s="26">
        <f>VLOOKUP($A326,'[1]Res_Unres FB by County 1516'!$A$10:$P$421,11,FALSE)</f>
        <v>0</v>
      </c>
      <c r="K326" s="26">
        <f>VLOOKUP($A326,'[1]Res_Unres FB by County 1516'!$A$10:$P$421,12,FALSE)</f>
        <v>14311.82</v>
      </c>
      <c r="L326" s="26">
        <f>VLOOKUP($A326,'[1]Res_Unres FB by County 1516'!$A$10:$P$421,13,FALSE)</f>
        <v>223821.75</v>
      </c>
      <c r="M326" s="27">
        <f t="shared" si="72"/>
        <v>0.99004198084254036</v>
      </c>
      <c r="N326" s="28">
        <f t="shared" si="73"/>
        <v>6719.3445259593682</v>
      </c>
      <c r="O326" s="26">
        <f>VLOOKUP($A326,'[1]Res_Unres FB by County 1516'!$A$10:$P$421,16,FALSE)</f>
        <v>240528.76</v>
      </c>
    </row>
    <row r="327" spans="1:15" x14ac:dyDescent="0.2">
      <c r="A327" s="1" t="s">
        <v>324</v>
      </c>
      <c r="B327" s="24" t="str">
        <f>VLOOKUP($A327,'[1]Res_Unres FB by County 1516'!$A$10:$P$421,3,FALSE)</f>
        <v>Damman</v>
      </c>
      <c r="C327" s="25">
        <f>VLOOKUP($A327,'[1]Res_Unres FB by County 1516'!$A$10:$P$421,4,FALSE)</f>
        <v>34.82</v>
      </c>
      <c r="D327" s="26">
        <f>VLOOKUP($A327,'[1]Res_Unres FB by County 1516'!$A$10:$P$421,5,FALSE)</f>
        <v>0</v>
      </c>
      <c r="E327" s="27">
        <f t="shared" si="68"/>
        <v>0</v>
      </c>
      <c r="F327" s="25">
        <f t="shared" si="69"/>
        <v>0</v>
      </c>
      <c r="G327" s="26">
        <f>VLOOKUP($A327,'[1]Res_Unres FB by County 1516'!$A$10:$P$421,8,FALSE)</f>
        <v>0</v>
      </c>
      <c r="H327" s="27">
        <f t="shared" si="70"/>
        <v>0</v>
      </c>
      <c r="I327" s="25">
        <f t="shared" si="71"/>
        <v>0</v>
      </c>
      <c r="J327" s="26">
        <f>VLOOKUP($A327,'[1]Res_Unres FB by County 1516'!$A$10:$P$421,11,FALSE)</f>
        <v>0</v>
      </c>
      <c r="K327" s="26">
        <f>VLOOKUP($A327,'[1]Res_Unres FB by County 1516'!$A$10:$P$421,12,FALSE)</f>
        <v>0</v>
      </c>
      <c r="L327" s="26">
        <f>VLOOKUP($A327,'[1]Res_Unres FB by County 1516'!$A$10:$P$421,13,FALSE)</f>
        <v>567501.32999999996</v>
      </c>
      <c r="M327" s="27">
        <f t="shared" si="72"/>
        <v>1</v>
      </c>
      <c r="N327" s="28">
        <f t="shared" si="73"/>
        <v>16298.142734060883</v>
      </c>
      <c r="O327" s="26">
        <f>VLOOKUP($A327,'[1]Res_Unres FB by County 1516'!$A$10:$P$421,16,FALSE)</f>
        <v>567501.32999999996</v>
      </c>
    </row>
    <row r="328" spans="1:15" x14ac:dyDescent="0.2">
      <c r="A328" s="1" t="s">
        <v>325</v>
      </c>
      <c r="B328" s="24" t="str">
        <f>VLOOKUP($A328,'[1]Res_Unres FB by County 1516'!$A$10:$P$421,3,FALSE)</f>
        <v>Lamont</v>
      </c>
      <c r="C328" s="25">
        <f>VLOOKUP($A328,'[1]Res_Unres FB by County 1516'!$A$10:$P$421,4,FALSE)</f>
        <v>31.1</v>
      </c>
      <c r="D328" s="26">
        <f>VLOOKUP($A328,'[1]Res_Unres FB by County 1516'!$A$10:$P$421,5,FALSE)</f>
        <v>0</v>
      </c>
      <c r="E328" s="27">
        <f t="shared" si="68"/>
        <v>0</v>
      </c>
      <c r="F328" s="25">
        <f t="shared" si="69"/>
        <v>0</v>
      </c>
      <c r="G328" s="26">
        <f>VLOOKUP($A328,'[1]Res_Unres FB by County 1516'!$A$10:$P$421,8,FALSE)</f>
        <v>0</v>
      </c>
      <c r="H328" s="27">
        <f t="shared" si="70"/>
        <v>0</v>
      </c>
      <c r="I328" s="25">
        <f t="shared" si="71"/>
        <v>0</v>
      </c>
      <c r="J328" s="26">
        <f>VLOOKUP($A328,'[1]Res_Unres FB by County 1516'!$A$10:$P$421,11,FALSE)</f>
        <v>6943.17</v>
      </c>
      <c r="K328" s="26">
        <f>VLOOKUP($A328,'[1]Res_Unres FB by County 1516'!$A$10:$P$421,12,FALSE)</f>
        <v>0</v>
      </c>
      <c r="L328" s="26">
        <f>VLOOKUP($A328,'[1]Res_Unres FB by County 1516'!$A$10:$P$421,13,FALSE)</f>
        <v>89327.09</v>
      </c>
      <c r="M328" s="27">
        <f t="shared" si="72"/>
        <v>1</v>
      </c>
      <c r="N328" s="28">
        <f t="shared" si="73"/>
        <v>3095.5067524115752</v>
      </c>
      <c r="O328" s="26">
        <f>VLOOKUP($A328,'[1]Res_Unres FB by County 1516'!$A$10:$P$421,16,FALSE)</f>
        <v>96270.26</v>
      </c>
    </row>
    <row r="329" spans="1:15" x14ac:dyDescent="0.2">
      <c r="A329" s="1" t="s">
        <v>326</v>
      </c>
      <c r="B329" s="24" t="str">
        <f>VLOOKUP($A329,'[1]Res_Unres FB by County 1516'!$A$10:$P$421,3,FALSE)</f>
        <v>Dixie</v>
      </c>
      <c r="C329" s="25">
        <f>VLOOKUP($A329,'[1]Res_Unres FB by County 1516'!$A$10:$P$421,4,FALSE)</f>
        <v>28</v>
      </c>
      <c r="D329" s="26">
        <f>VLOOKUP($A329,'[1]Res_Unres FB by County 1516'!$A$10:$P$421,5,FALSE)</f>
        <v>0</v>
      </c>
      <c r="E329" s="27">
        <f t="shared" si="68"/>
        <v>0</v>
      </c>
      <c r="F329" s="25">
        <f t="shared" si="69"/>
        <v>0</v>
      </c>
      <c r="G329" s="26">
        <f>VLOOKUP($A329,'[1]Res_Unres FB by County 1516'!$A$10:$P$421,8,FALSE)</f>
        <v>0</v>
      </c>
      <c r="H329" s="27">
        <f t="shared" si="70"/>
        <v>0</v>
      </c>
      <c r="I329" s="25">
        <f t="shared" si="71"/>
        <v>0</v>
      </c>
      <c r="J329" s="26">
        <f>VLOOKUP($A329,'[1]Res_Unres FB by County 1516'!$A$10:$P$421,11,FALSE)</f>
        <v>0</v>
      </c>
      <c r="K329" s="26">
        <f>VLOOKUP($A329,'[1]Res_Unres FB by County 1516'!$A$10:$P$421,12,FALSE)</f>
        <v>0</v>
      </c>
      <c r="L329" s="26">
        <f>VLOOKUP($A329,'[1]Res_Unres FB by County 1516'!$A$10:$P$421,13,FALSE)</f>
        <v>224649.29</v>
      </c>
      <c r="M329" s="27">
        <f t="shared" si="72"/>
        <v>1</v>
      </c>
      <c r="N329" s="28">
        <f t="shared" si="73"/>
        <v>8023.1889285714287</v>
      </c>
      <c r="O329" s="26">
        <f>VLOOKUP($A329,'[1]Res_Unres FB by County 1516'!$A$10:$P$421,16,FALSE)</f>
        <v>224649.29</v>
      </c>
    </row>
    <row r="330" spans="1:15" x14ac:dyDescent="0.2">
      <c r="A330" s="1" t="s">
        <v>327</v>
      </c>
      <c r="B330" s="24" t="str">
        <f>VLOOKUP($A330,'[1]Res_Unres FB by County 1516'!$A$10:$P$421,3,FALSE)</f>
        <v>Starbuck</v>
      </c>
      <c r="C330" s="25">
        <f>VLOOKUP($A330,'[1]Res_Unres FB by County 1516'!$A$10:$P$421,4,FALSE)</f>
        <v>27.4</v>
      </c>
      <c r="D330" s="26">
        <f>VLOOKUP($A330,'[1]Res_Unres FB by County 1516'!$A$10:$P$421,5,FALSE)</f>
        <v>0</v>
      </c>
      <c r="E330" s="27">
        <f t="shared" si="68"/>
        <v>0</v>
      </c>
      <c r="F330" s="25">
        <f t="shared" si="69"/>
        <v>0</v>
      </c>
      <c r="G330" s="26">
        <f>VLOOKUP($A330,'[1]Res_Unres FB by County 1516'!$A$10:$P$421,8,FALSE)</f>
        <v>0</v>
      </c>
      <c r="H330" s="27">
        <f t="shared" si="70"/>
        <v>0</v>
      </c>
      <c r="I330" s="25">
        <f t="shared" si="71"/>
        <v>0</v>
      </c>
      <c r="J330" s="26">
        <f>VLOOKUP($A330,'[1]Res_Unres FB by County 1516'!$A$10:$P$421,11,FALSE)</f>
        <v>0</v>
      </c>
      <c r="K330" s="26">
        <f>VLOOKUP($A330,'[1]Res_Unres FB by County 1516'!$A$10:$P$421,12,FALSE)</f>
        <v>0</v>
      </c>
      <c r="L330" s="26">
        <f>VLOOKUP($A330,'[1]Res_Unres FB by County 1516'!$A$10:$P$421,13,FALSE)</f>
        <v>449081.71</v>
      </c>
      <c r="M330" s="27">
        <f t="shared" si="72"/>
        <v>1</v>
      </c>
      <c r="N330" s="28">
        <f t="shared" si="73"/>
        <v>16389.843430656936</v>
      </c>
      <c r="O330" s="26">
        <f>VLOOKUP($A330,'[1]Res_Unres FB by County 1516'!$A$10:$P$421,16,FALSE)</f>
        <v>449081.71</v>
      </c>
    </row>
    <row r="331" spans="1:15" x14ac:dyDescent="0.2">
      <c r="A331" s="1" t="s">
        <v>328</v>
      </c>
      <c r="B331" s="24" t="str">
        <f>VLOOKUP($A331,'[1]Res_Unres FB by County 1516'!$A$10:$P$421,3,FALSE)</f>
        <v>Keller</v>
      </c>
      <c r="C331" s="25">
        <f>VLOOKUP($A331,'[1]Res_Unres FB by County 1516'!$A$10:$P$421,4,FALSE)</f>
        <v>27.150000000000002</v>
      </c>
      <c r="D331" s="26">
        <f>VLOOKUP($A331,'[1]Res_Unres FB by County 1516'!$A$10:$P$421,5,FALSE)</f>
        <v>0</v>
      </c>
      <c r="E331" s="27">
        <f t="shared" si="68"/>
        <v>0</v>
      </c>
      <c r="F331" s="25">
        <f t="shared" si="69"/>
        <v>0</v>
      </c>
      <c r="G331" s="26">
        <f>VLOOKUP($A331,'[1]Res_Unres FB by County 1516'!$A$10:$P$421,8,FALSE)</f>
        <v>9858.4700000000012</v>
      </c>
      <c r="H331" s="27">
        <f t="shared" si="70"/>
        <v>2.5462465355277054E-2</v>
      </c>
      <c r="I331" s="25">
        <f t="shared" si="71"/>
        <v>363.11123388581956</v>
      </c>
      <c r="J331" s="26">
        <f>VLOOKUP($A331,'[1]Res_Unres FB by County 1516'!$A$10:$P$421,11,FALSE)</f>
        <v>0</v>
      </c>
      <c r="K331" s="26">
        <f>VLOOKUP($A331,'[1]Res_Unres FB by County 1516'!$A$10:$P$421,12,FALSE)</f>
        <v>7077.51</v>
      </c>
      <c r="L331" s="26">
        <f>VLOOKUP($A331,'[1]Res_Unres FB by County 1516'!$A$10:$P$421,13,FALSE)</f>
        <v>370240.59</v>
      </c>
      <c r="M331" s="27">
        <f t="shared" si="72"/>
        <v>0.97453753464472304</v>
      </c>
      <c r="N331" s="28">
        <f t="shared" si="73"/>
        <v>13897.53591160221</v>
      </c>
      <c r="O331" s="26">
        <f>VLOOKUP($A331,'[1]Res_Unres FB by County 1516'!$A$10:$P$421,16,FALSE)</f>
        <v>387176.57</v>
      </c>
    </row>
    <row r="332" spans="1:15" x14ac:dyDescent="0.2">
      <c r="A332" s="1" t="s">
        <v>329</v>
      </c>
      <c r="B332" s="24" t="str">
        <f>VLOOKUP($A332,'[1]Res_Unres FB by County 1516'!$A$10:$P$421,3,FALSE)</f>
        <v>Evergreen (Stevens)</v>
      </c>
      <c r="C332" s="25">
        <f>VLOOKUP($A332,'[1]Res_Unres FB by County 1516'!$A$10:$P$421,4,FALSE)</f>
        <v>26.5</v>
      </c>
      <c r="D332" s="26">
        <f>VLOOKUP($A332,'[1]Res_Unres FB by County 1516'!$A$10:$P$421,5,FALSE)</f>
        <v>0</v>
      </c>
      <c r="E332" s="27">
        <f t="shared" si="68"/>
        <v>0</v>
      </c>
      <c r="F332" s="25">
        <f t="shared" si="69"/>
        <v>0</v>
      </c>
      <c r="G332" s="26">
        <f>VLOOKUP($A332,'[1]Res_Unres FB by County 1516'!$A$10:$P$421,8,FALSE)</f>
        <v>0</v>
      </c>
      <c r="H332" s="27">
        <f t="shared" si="70"/>
        <v>0</v>
      </c>
      <c r="I332" s="25">
        <f t="shared" si="71"/>
        <v>0</v>
      </c>
      <c r="J332" s="26">
        <f>VLOOKUP($A332,'[1]Res_Unres FB by County 1516'!$A$10:$P$421,11,FALSE)</f>
        <v>43719.7</v>
      </c>
      <c r="K332" s="26">
        <f>VLOOKUP($A332,'[1]Res_Unres FB by County 1516'!$A$10:$P$421,12,FALSE)</f>
        <v>0</v>
      </c>
      <c r="L332" s="26">
        <f>VLOOKUP($A332,'[1]Res_Unres FB by County 1516'!$A$10:$P$421,13,FALSE)</f>
        <v>171485.32</v>
      </c>
      <c r="M332" s="27">
        <f t="shared" si="72"/>
        <v>1.0000000000000002</v>
      </c>
      <c r="N332" s="28">
        <f t="shared" si="73"/>
        <v>8120.9441509433973</v>
      </c>
      <c r="O332" s="26">
        <f>VLOOKUP($A332,'[1]Res_Unres FB by County 1516'!$A$10:$P$421,16,FALSE)</f>
        <v>215205.02</v>
      </c>
    </row>
    <row r="333" spans="1:15" x14ac:dyDescent="0.2">
      <c r="A333" s="1" t="s">
        <v>330</v>
      </c>
      <c r="B333" s="24" t="str">
        <f>VLOOKUP($A333,'[1]Res_Unres FB by County 1516'!$A$10:$P$421,3,FALSE)</f>
        <v>Roosevelt</v>
      </c>
      <c r="C333" s="25">
        <f>VLOOKUP($A333,'[1]Res_Unres FB by County 1516'!$A$10:$P$421,4,FALSE)</f>
        <v>26.1</v>
      </c>
      <c r="D333" s="26">
        <f>VLOOKUP($A333,'[1]Res_Unres FB by County 1516'!$A$10:$P$421,5,FALSE)</f>
        <v>0</v>
      </c>
      <c r="E333" s="27">
        <f t="shared" si="68"/>
        <v>0</v>
      </c>
      <c r="F333" s="25">
        <f t="shared" si="69"/>
        <v>0</v>
      </c>
      <c r="G333" s="26">
        <f>VLOOKUP($A333,'[1]Res_Unres FB by County 1516'!$A$10:$P$421,8,FALSE)</f>
        <v>0</v>
      </c>
      <c r="H333" s="27">
        <f t="shared" si="70"/>
        <v>0</v>
      </c>
      <c r="I333" s="25">
        <f t="shared" si="71"/>
        <v>0</v>
      </c>
      <c r="J333" s="26">
        <f>VLOOKUP($A333,'[1]Res_Unres FB by County 1516'!$A$10:$P$421,11,FALSE)</f>
        <v>0</v>
      </c>
      <c r="K333" s="26">
        <f>VLOOKUP($A333,'[1]Res_Unres FB by County 1516'!$A$10:$P$421,12,FALSE)</f>
        <v>0</v>
      </c>
      <c r="L333" s="26">
        <f>VLOOKUP($A333,'[1]Res_Unres FB by County 1516'!$A$10:$P$421,13,FALSE)</f>
        <v>88295.37</v>
      </c>
      <c r="M333" s="27">
        <f t="shared" si="72"/>
        <v>1</v>
      </c>
      <c r="N333" s="28">
        <f t="shared" si="73"/>
        <v>3382.9643678160915</v>
      </c>
      <c r="O333" s="26">
        <f>VLOOKUP($A333,'[1]Res_Unres FB by County 1516'!$A$10:$P$421,16,FALSE)</f>
        <v>88295.37</v>
      </c>
    </row>
    <row r="334" spans="1:15" x14ac:dyDescent="0.2">
      <c r="A334" s="1" t="s">
        <v>331</v>
      </c>
      <c r="B334" s="24" t="str">
        <f>VLOOKUP($A334,'[1]Res_Unres FB by County 1516'!$A$10:$P$421,3,FALSE)</f>
        <v>Mill A</v>
      </c>
      <c r="C334" s="25">
        <f>VLOOKUP($A334,'[1]Res_Unres FB by County 1516'!$A$10:$P$421,4,FALSE)</f>
        <v>19.940000000000001</v>
      </c>
      <c r="D334" s="26">
        <f>VLOOKUP($A334,'[1]Res_Unres FB by County 1516'!$A$10:$P$421,5,FALSE)</f>
        <v>0</v>
      </c>
      <c r="E334" s="27">
        <f t="shared" si="68"/>
        <v>0</v>
      </c>
      <c r="F334" s="25">
        <f t="shared" si="69"/>
        <v>0</v>
      </c>
      <c r="G334" s="26">
        <f>VLOOKUP($A334,'[1]Res_Unres FB by County 1516'!$A$10:$P$421,8,FALSE)</f>
        <v>0</v>
      </c>
      <c r="H334" s="27">
        <f t="shared" si="70"/>
        <v>0</v>
      </c>
      <c r="I334" s="25">
        <f t="shared" si="71"/>
        <v>0</v>
      </c>
      <c r="J334" s="26">
        <f>VLOOKUP($A334,'[1]Res_Unres FB by County 1516'!$A$10:$P$421,11,FALSE)</f>
        <v>0</v>
      </c>
      <c r="K334" s="26">
        <f>VLOOKUP($A334,'[1]Res_Unres FB by County 1516'!$A$10:$P$421,12,FALSE)</f>
        <v>0</v>
      </c>
      <c r="L334" s="26">
        <f>VLOOKUP($A334,'[1]Res_Unres FB by County 1516'!$A$10:$P$421,13,FALSE)</f>
        <v>429063.41</v>
      </c>
      <c r="M334" s="27">
        <f t="shared" si="72"/>
        <v>1</v>
      </c>
      <c r="N334" s="28">
        <f t="shared" si="73"/>
        <v>21517.723671013038</v>
      </c>
      <c r="O334" s="26">
        <f>VLOOKUP($A334,'[1]Res_Unres FB by County 1516'!$A$10:$P$421,16,FALSE)</f>
        <v>429063.41</v>
      </c>
    </row>
    <row r="335" spans="1:15" x14ac:dyDescent="0.2">
      <c r="A335" s="1" t="s">
        <v>332</v>
      </c>
      <c r="B335" s="24" t="str">
        <f>VLOOKUP($A335,'[1]Res_Unres FB by County 1516'!$A$10:$P$421,3,FALSE)</f>
        <v>Queets-Clearwater</v>
      </c>
      <c r="C335" s="25">
        <f>VLOOKUP($A335,'[1]Res_Unres FB by County 1516'!$A$10:$P$421,4,FALSE)</f>
        <v>19.399999999999999</v>
      </c>
      <c r="D335" s="26">
        <f>VLOOKUP($A335,'[1]Res_Unres FB by County 1516'!$A$10:$P$421,5,FALSE)</f>
        <v>0</v>
      </c>
      <c r="E335" s="27">
        <f t="shared" si="68"/>
        <v>0</v>
      </c>
      <c r="F335" s="25">
        <f t="shared" si="69"/>
        <v>0</v>
      </c>
      <c r="G335" s="26">
        <f>VLOOKUP($A335,'[1]Res_Unres FB by County 1516'!$A$10:$P$421,8,FALSE)</f>
        <v>1317.66</v>
      </c>
      <c r="H335" s="27">
        <f t="shared" si="70"/>
        <v>3.1567062219210039E-2</v>
      </c>
      <c r="I335" s="25">
        <f t="shared" si="71"/>
        <v>67.920618556701044</v>
      </c>
      <c r="J335" s="26">
        <f>VLOOKUP($A335,'[1]Res_Unres FB by County 1516'!$A$10:$P$421,11,FALSE)</f>
        <v>0</v>
      </c>
      <c r="K335" s="26">
        <f>VLOOKUP($A335,'[1]Res_Unres FB by County 1516'!$A$10:$P$421,12,FALSE)</f>
        <v>0</v>
      </c>
      <c r="L335" s="26">
        <f>VLOOKUP($A335,'[1]Res_Unres FB by County 1516'!$A$10:$P$421,13,FALSE)</f>
        <v>40423.949999999997</v>
      </c>
      <c r="M335" s="27">
        <f t="shared" si="72"/>
        <v>0.96843293778078987</v>
      </c>
      <c r="N335" s="28">
        <f t="shared" si="73"/>
        <v>2083.7087628865979</v>
      </c>
      <c r="O335" s="26">
        <f>VLOOKUP($A335,'[1]Res_Unres FB by County 1516'!$A$10:$P$421,16,FALSE)</f>
        <v>41741.61</v>
      </c>
    </row>
    <row r="336" spans="1:15" x14ac:dyDescent="0.2">
      <c r="A336" s="1" t="s">
        <v>333</v>
      </c>
      <c r="B336" s="24" t="str">
        <f>VLOOKUP($A336,'[1]Res_Unres FB by County 1516'!$A$10:$P$421,3,FALSE)</f>
        <v>Benge</v>
      </c>
      <c r="C336" s="25">
        <f>VLOOKUP($A336,'[1]Res_Unres FB by County 1516'!$A$10:$P$421,4,FALSE)</f>
        <v>12.7</v>
      </c>
      <c r="D336" s="26">
        <f>VLOOKUP($A336,'[1]Res_Unres FB by County 1516'!$A$10:$P$421,5,FALSE)</f>
        <v>0</v>
      </c>
      <c r="E336" s="27">
        <f t="shared" si="68"/>
        <v>0</v>
      </c>
      <c r="F336" s="25">
        <f t="shared" si="69"/>
        <v>0</v>
      </c>
      <c r="G336" s="26">
        <f>VLOOKUP($A336,'[1]Res_Unres FB by County 1516'!$A$10:$P$421,8,FALSE)</f>
        <v>17863.169999999998</v>
      </c>
      <c r="H336" s="27">
        <f t="shared" si="70"/>
        <v>9.5184528236014032E-2</v>
      </c>
      <c r="I336" s="25">
        <f t="shared" si="71"/>
        <v>1406.5488188976378</v>
      </c>
      <c r="J336" s="26">
        <f>VLOOKUP($A336,'[1]Res_Unres FB by County 1516'!$A$10:$P$421,11,FALSE)</f>
        <v>0</v>
      </c>
      <c r="K336" s="26">
        <f>VLOOKUP($A336,'[1]Res_Unres FB by County 1516'!$A$10:$P$421,12,FALSE)</f>
        <v>0</v>
      </c>
      <c r="L336" s="26">
        <f>VLOOKUP($A336,'[1]Res_Unres FB by County 1516'!$A$10:$P$421,13,FALSE)</f>
        <v>169805.67</v>
      </c>
      <c r="M336" s="27">
        <f t="shared" si="72"/>
        <v>0.90481547176398602</v>
      </c>
      <c r="N336" s="28">
        <f t="shared" si="73"/>
        <v>13370.525196850396</v>
      </c>
      <c r="O336" s="26">
        <f>VLOOKUP($A336,'[1]Res_Unres FB by County 1516'!$A$10:$P$421,16,FALSE)</f>
        <v>187668.84</v>
      </c>
    </row>
    <row r="337" spans="1:16" x14ac:dyDescent="0.2">
      <c r="A337" s="1" t="s">
        <v>334</v>
      </c>
      <c r="B337" s="24" t="str">
        <f>VLOOKUP($A337,'[1]Res_Unres FB by County 1516'!$A$10:$P$421,3,FALSE)</f>
        <v>Shaw</v>
      </c>
      <c r="C337" s="25">
        <f>VLOOKUP($A337,'[1]Res_Unres FB by County 1516'!$A$10:$P$421,4,FALSE)</f>
        <v>10.75</v>
      </c>
      <c r="D337" s="26">
        <f>VLOOKUP($A337,'[1]Res_Unres FB by County 1516'!$A$10:$P$421,5,FALSE)</f>
        <v>0</v>
      </c>
      <c r="E337" s="27">
        <f t="shared" si="68"/>
        <v>0</v>
      </c>
      <c r="F337" s="25">
        <f t="shared" si="69"/>
        <v>0</v>
      </c>
      <c r="G337" s="26">
        <f>VLOOKUP($A337,'[1]Res_Unres FB by County 1516'!$A$10:$P$421,8,FALSE)</f>
        <v>2491.21</v>
      </c>
      <c r="H337" s="27">
        <f t="shared" si="70"/>
        <v>7.4041103644319284E-3</v>
      </c>
      <c r="I337" s="25">
        <f t="shared" si="71"/>
        <v>231.74046511627907</v>
      </c>
      <c r="J337" s="26">
        <f>VLOOKUP($A337,'[1]Res_Unres FB by County 1516'!$A$10:$P$421,11,FALSE)</f>
        <v>0</v>
      </c>
      <c r="K337" s="26">
        <f>VLOOKUP($A337,'[1]Res_Unres FB by County 1516'!$A$10:$P$421,12,FALSE)</f>
        <v>0</v>
      </c>
      <c r="L337" s="26">
        <f>VLOOKUP($A337,'[1]Res_Unres FB by County 1516'!$A$10:$P$421,13,FALSE)</f>
        <v>333971.90000000002</v>
      </c>
      <c r="M337" s="27">
        <f t="shared" si="72"/>
        <v>0.99259588963556822</v>
      </c>
      <c r="N337" s="28">
        <f t="shared" si="73"/>
        <v>31067.153488372096</v>
      </c>
      <c r="O337" s="26">
        <f>VLOOKUP($A337,'[1]Res_Unres FB by County 1516'!$A$10:$P$421,16,FALSE)</f>
        <v>336463.11</v>
      </c>
    </row>
    <row r="338" spans="1:16" x14ac:dyDescent="0.2">
      <c r="A338" s="1" t="s">
        <v>335</v>
      </c>
      <c r="B338" s="24" t="str">
        <f>VLOOKUP($A338,'[1]Res_Unres FB by County 1516'!$A$10:$P$421,3,FALSE)</f>
        <v>Star</v>
      </c>
      <c r="C338" s="25">
        <f>VLOOKUP($A338,'[1]Res_Unres FB by County 1516'!$A$10:$P$421,4,FALSE)</f>
        <v>8.85</v>
      </c>
      <c r="D338" s="26">
        <f>VLOOKUP($A338,'[1]Res_Unres FB by County 1516'!$A$10:$P$421,5,FALSE)</f>
        <v>0</v>
      </c>
      <c r="E338" s="27">
        <f t="shared" si="68"/>
        <v>0</v>
      </c>
      <c r="F338" s="25">
        <f t="shared" si="69"/>
        <v>0</v>
      </c>
      <c r="G338" s="26">
        <f>VLOOKUP($A338,'[1]Res_Unres FB by County 1516'!$A$10:$P$421,8,FALSE)</f>
        <v>0</v>
      </c>
      <c r="H338" s="27">
        <f t="shared" si="70"/>
        <v>0</v>
      </c>
      <c r="I338" s="25">
        <f t="shared" si="71"/>
        <v>0</v>
      </c>
      <c r="J338" s="26">
        <f>VLOOKUP($A338,'[1]Res_Unres FB by County 1516'!$A$10:$P$421,11,FALSE)</f>
        <v>0</v>
      </c>
      <c r="K338" s="26">
        <f>VLOOKUP($A338,'[1]Res_Unres FB by County 1516'!$A$10:$P$421,12,FALSE)</f>
        <v>0</v>
      </c>
      <c r="L338" s="26">
        <f>VLOOKUP($A338,'[1]Res_Unres FB by County 1516'!$A$10:$P$421,13,FALSE)</f>
        <v>350057.48</v>
      </c>
      <c r="M338" s="27">
        <f t="shared" si="72"/>
        <v>1</v>
      </c>
      <c r="N338" s="28">
        <f t="shared" si="73"/>
        <v>39554.517514124294</v>
      </c>
      <c r="O338" s="26">
        <f>VLOOKUP($A338,'[1]Res_Unres FB by County 1516'!$A$10:$P$421,16,FALSE)</f>
        <v>350057.48</v>
      </c>
    </row>
    <row r="339" spans="1:16" x14ac:dyDescent="0.2">
      <c r="A339" s="1" t="s">
        <v>336</v>
      </c>
      <c r="B339" s="24" t="str">
        <f>VLOOKUP($A339,'[1]Res_Unres FB by County 1516'!$A$10:$P$421,3,FALSE)</f>
        <v>Stehekin</v>
      </c>
      <c r="C339" s="25">
        <f>VLOOKUP($A339,'[1]Res_Unres FB by County 1516'!$A$10:$P$421,4,FALSE)</f>
        <v>7.4</v>
      </c>
      <c r="D339" s="26">
        <f>VLOOKUP($A339,'[1]Res_Unres FB by County 1516'!$A$10:$P$421,5,FALSE)</f>
        <v>0</v>
      </c>
      <c r="E339" s="27">
        <f t="shared" si="68"/>
        <v>0</v>
      </c>
      <c r="F339" s="25">
        <f t="shared" si="69"/>
        <v>0</v>
      </c>
      <c r="G339" s="26">
        <f>VLOOKUP($A339,'[1]Res_Unres FB by County 1516'!$A$10:$P$421,8,FALSE)</f>
        <v>0</v>
      </c>
      <c r="H339" s="27">
        <f t="shared" si="70"/>
        <v>0</v>
      </c>
      <c r="I339" s="25">
        <f t="shared" si="71"/>
        <v>0</v>
      </c>
      <c r="J339" s="26">
        <f>VLOOKUP($A339,'[1]Res_Unres FB by County 1516'!$A$10:$P$421,11,FALSE)</f>
        <v>0</v>
      </c>
      <c r="K339" s="26">
        <f>VLOOKUP($A339,'[1]Res_Unres FB by County 1516'!$A$10:$P$421,12,FALSE)</f>
        <v>150000</v>
      </c>
      <c r="L339" s="26">
        <f>VLOOKUP($A339,'[1]Res_Unres FB by County 1516'!$A$10:$P$421,13,FALSE)</f>
        <v>313884.74</v>
      </c>
      <c r="M339" s="27">
        <f t="shared" si="72"/>
        <v>1</v>
      </c>
      <c r="N339" s="28">
        <f t="shared" si="73"/>
        <v>62687.127027027025</v>
      </c>
      <c r="O339" s="26">
        <f>VLOOKUP($A339,'[1]Res_Unres FB by County 1516'!$A$10:$P$421,16,FALSE)</f>
        <v>463884.74</v>
      </c>
    </row>
    <row r="340" spans="1:16" x14ac:dyDescent="0.2">
      <c r="A340" s="1">
        <f>COUNTA(A295:A339)</f>
        <v>45</v>
      </c>
      <c r="B340" s="18" t="s">
        <v>337</v>
      </c>
      <c r="C340" s="29">
        <f>SUM(C295:C339)</f>
        <v>2393.69</v>
      </c>
      <c r="D340" s="30">
        <f>SUM(D295:D339)</f>
        <v>1512.5</v>
      </c>
      <c r="E340" s="21">
        <f t="shared" si="68"/>
        <v>7.5952113295818508E-5</v>
      </c>
      <c r="F340" s="19">
        <f t="shared" si="69"/>
        <v>0.63186962388613399</v>
      </c>
      <c r="G340" s="30">
        <f>SUM(G295:G339)</f>
        <v>70581.710000000006</v>
      </c>
      <c r="H340" s="21">
        <f t="shared" si="70"/>
        <v>3.544350436054616E-3</v>
      </c>
      <c r="I340" s="19">
        <f t="shared" si="71"/>
        <v>29.486570942770371</v>
      </c>
      <c r="J340" s="30">
        <f>SUM(J295:J339)</f>
        <v>223190.31</v>
      </c>
      <c r="K340" s="30">
        <f>SUM(K295:K339)</f>
        <v>1588656.02</v>
      </c>
      <c r="L340" s="30">
        <f>SUM(L295:L339)</f>
        <v>18029922.739999998</v>
      </c>
      <c r="M340" s="21">
        <f t="shared" si="72"/>
        <v>0.99637969745064947</v>
      </c>
      <c r="N340" s="29">
        <f t="shared" ref="N340" si="74">SUM($J340:$L340)/$C340</f>
        <v>8289.1974608240835</v>
      </c>
      <c r="O340" s="30">
        <f>SUM(O295:O339)</f>
        <v>19913863.280000001</v>
      </c>
      <c r="P340" s="23">
        <f>SUM(D340,G340,J340:L340)-O340</f>
        <v>0</v>
      </c>
    </row>
  </sheetData>
  <conditionalFormatting sqref="B10:B20">
    <cfRule type="containsText" dxfId="8" priority="9" operator="containsText" text="Vader">
      <formula>NOT(ISERROR(SEARCH("Vader",B10)))</formula>
    </cfRule>
  </conditionalFormatting>
  <conditionalFormatting sqref="B25:B43">
    <cfRule type="containsText" dxfId="7" priority="8" operator="containsText" text="Vader">
      <formula>NOT(ISERROR(SEARCH("Vader",B25)))</formula>
    </cfRule>
  </conditionalFormatting>
  <conditionalFormatting sqref="B48:B75">
    <cfRule type="containsText" dxfId="6" priority="7" operator="containsText" text="Vader">
      <formula>NOT(ISERROR(SEARCH("Vader",B48)))</formula>
    </cfRule>
  </conditionalFormatting>
  <conditionalFormatting sqref="B80:B109">
    <cfRule type="containsText" dxfId="5" priority="6" operator="containsText" text="Vader">
      <formula>NOT(ISERROR(SEARCH("Vader",B80)))</formula>
    </cfRule>
  </conditionalFormatting>
  <conditionalFormatting sqref="B114:B134">
    <cfRule type="containsText" dxfId="4" priority="5" operator="containsText" text="Vader">
      <formula>NOT(ISERROR(SEARCH("Vader",B114)))</formula>
    </cfRule>
  </conditionalFormatting>
  <conditionalFormatting sqref="B139:B172">
    <cfRule type="containsText" dxfId="3" priority="4" operator="containsText" text="Vader">
      <formula>NOT(ISERROR(SEARCH("Vader",B139)))</formula>
    </cfRule>
  </conditionalFormatting>
  <conditionalFormatting sqref="B177:B224">
    <cfRule type="containsText" dxfId="2" priority="3" operator="containsText" text="Vader">
      <formula>NOT(ISERROR(SEARCH("Vader",B177)))</formula>
    </cfRule>
  </conditionalFormatting>
  <conditionalFormatting sqref="B229:B290">
    <cfRule type="containsText" dxfId="1" priority="2" operator="containsText" text="Vader">
      <formula>NOT(ISERROR(SEARCH("Vader",B229)))</formula>
    </cfRule>
  </conditionalFormatting>
  <conditionalFormatting sqref="B295:B339">
    <cfRule type="containsText" dxfId="0" priority="1" operator="containsText" text="Vader">
      <formula>NOT(ISERROR(SEARCH("Vader",B295)))</formula>
    </cfRule>
  </conditionalFormatting>
  <printOptions horizontalCentered="1"/>
  <pageMargins left="0.5" right="0.5" top="1" bottom="0.41" header="0.48" footer="0.5"/>
  <pageSetup scale="66" orientation="landscape" r:id="rId1"/>
  <headerFooter>
    <oddHeader>&amp;C&amp;"Arial,Bold"&amp;12Washington State School Districts
Percent and Per Pupil of General Fund Reserved and Unreserved to Total Fund Balance by Enrollment Groups
Fiscal Year 2015–2016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Res_Unres FB by enroll 1516</vt:lpstr>
      <vt:lpstr>'Res_Unres FB by enroll 1516'!Print_Area</vt:lpstr>
      <vt:lpstr>'Res_Unres FB by enroll 1516'!Print_Titles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2018-01-04T19:09:23Z</cp:lastPrinted>
  <dcterms:created xsi:type="dcterms:W3CDTF">2018-01-04T16:34:45Z</dcterms:created>
  <dcterms:modified xsi:type="dcterms:W3CDTF">2018-01-04T19:11:33Z</dcterms:modified>
</cp:coreProperties>
</file>