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Apportionment\Sch Finance\0ArchiveFinancial Summaries-rg\1516\1516 Financial Reporting Summary\1516 Section 3-working\1516 Section 3 Excel-RG\"/>
    </mc:Choice>
  </mc:AlternateContent>
  <bookViews>
    <workbookView xWindow="0" yWindow="0" windowWidth="28800" windowHeight="10800"/>
  </bookViews>
  <sheets>
    <sheet name="Exp_Rev_FB by County 1516" sheetId="1" r:id="rId1"/>
  </sheets>
  <externalReferences>
    <externalReference r:id="rId2"/>
  </externalReferences>
  <definedNames>
    <definedName name="master" localSheetId="0">'Exp_Rev_FB by County 1516'!$1:$1048576</definedName>
    <definedName name="pam" localSheetId="0">'Exp_Rev_FB by County 1516'!$D$9:$M$9</definedName>
    <definedName name="_xlnm.Print_Titles" localSheetId="0">'Exp_Rev_FB by County 1516'!$1:$4</definedName>
    <definedName name="reportbycty0607" localSheetId="0">'Exp_Rev_FB by County 1516'!$B$9:$O$414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414" i="1" l="1"/>
  <c r="O414" i="1" s="1"/>
  <c r="M414" i="1"/>
  <c r="L414" i="1"/>
  <c r="K414" i="1"/>
  <c r="J414" i="1"/>
  <c r="I414" i="1"/>
  <c r="G414" i="1"/>
  <c r="E414" i="1"/>
  <c r="F414" i="1" s="1"/>
  <c r="D414" i="1"/>
  <c r="H414" i="1" s="1"/>
  <c r="P413" i="1"/>
  <c r="P412" i="1"/>
  <c r="P411" i="1"/>
  <c r="P410" i="1"/>
  <c r="P409" i="1"/>
  <c r="P408" i="1"/>
  <c r="P407" i="1"/>
  <c r="P406" i="1"/>
  <c r="P405" i="1"/>
  <c r="P404" i="1"/>
  <c r="P403" i="1"/>
  <c r="P402" i="1"/>
  <c r="P401" i="1"/>
  <c r="P400" i="1"/>
  <c r="P399" i="1"/>
  <c r="P398" i="1"/>
  <c r="N396" i="1"/>
  <c r="O396" i="1" s="1"/>
  <c r="M396" i="1"/>
  <c r="L396" i="1"/>
  <c r="K396" i="1"/>
  <c r="J396" i="1"/>
  <c r="I396" i="1"/>
  <c r="G396" i="1"/>
  <c r="H396" i="1" s="1"/>
  <c r="F396" i="1"/>
  <c r="E396" i="1"/>
  <c r="D396" i="1"/>
  <c r="P395" i="1"/>
  <c r="P394" i="1"/>
  <c r="P393" i="1"/>
  <c r="P392" i="1"/>
  <c r="P391" i="1"/>
  <c r="P390" i="1"/>
  <c r="P389" i="1"/>
  <c r="P388" i="1"/>
  <c r="P387" i="1"/>
  <c r="P386" i="1"/>
  <c r="P385" i="1"/>
  <c r="P384" i="1"/>
  <c r="P383" i="1"/>
  <c r="P382" i="1"/>
  <c r="N380" i="1"/>
  <c r="O380" i="1" s="1"/>
  <c r="M380" i="1"/>
  <c r="L380" i="1"/>
  <c r="K380" i="1"/>
  <c r="J380" i="1"/>
  <c r="I380" i="1"/>
  <c r="G380" i="1"/>
  <c r="E380" i="1"/>
  <c r="F380" i="1" s="1"/>
  <c r="D380" i="1"/>
  <c r="H380" i="1" s="1"/>
  <c r="P379" i="1"/>
  <c r="P378" i="1"/>
  <c r="P377" i="1"/>
  <c r="P376" i="1"/>
  <c r="P375" i="1"/>
  <c r="P374" i="1"/>
  <c r="P373" i="1"/>
  <c r="P372" i="1"/>
  <c r="P371" i="1"/>
  <c r="O369" i="1"/>
  <c r="N369" i="1"/>
  <c r="M369" i="1"/>
  <c r="P369" i="1" s="1"/>
  <c r="L369" i="1"/>
  <c r="K369" i="1"/>
  <c r="J369" i="1"/>
  <c r="I369" i="1"/>
  <c r="G369" i="1"/>
  <c r="H369" i="1" s="1"/>
  <c r="F369" i="1"/>
  <c r="E369" i="1"/>
  <c r="D369" i="1"/>
  <c r="P368" i="1"/>
  <c r="P367" i="1"/>
  <c r="P366" i="1"/>
  <c r="P365" i="1"/>
  <c r="P364" i="1"/>
  <c r="P363" i="1"/>
  <c r="P362" i="1"/>
  <c r="P361" i="1"/>
  <c r="N359" i="1"/>
  <c r="M359" i="1"/>
  <c r="L359" i="1"/>
  <c r="K359" i="1"/>
  <c r="J359" i="1"/>
  <c r="I359" i="1"/>
  <c r="G359" i="1"/>
  <c r="E359" i="1"/>
  <c r="F359" i="1" s="1"/>
  <c r="D359" i="1"/>
  <c r="O359" i="1" s="1"/>
  <c r="P358" i="1"/>
  <c r="P357" i="1"/>
  <c r="O355" i="1"/>
  <c r="N355" i="1"/>
  <c r="M355" i="1"/>
  <c r="P355" i="1" s="1"/>
  <c r="L355" i="1"/>
  <c r="K355" i="1"/>
  <c r="J355" i="1"/>
  <c r="I355" i="1"/>
  <c r="G355" i="1"/>
  <c r="H355" i="1" s="1"/>
  <c r="F355" i="1"/>
  <c r="E355" i="1"/>
  <c r="D355" i="1"/>
  <c r="P354" i="1"/>
  <c r="P353" i="1"/>
  <c r="P352" i="1"/>
  <c r="P351" i="1"/>
  <c r="P350" i="1"/>
  <c r="P349" i="1"/>
  <c r="P348" i="1"/>
  <c r="P347" i="1"/>
  <c r="P346" i="1"/>
  <c r="N344" i="1"/>
  <c r="O344" i="1" s="1"/>
  <c r="M344" i="1"/>
  <c r="L344" i="1"/>
  <c r="K344" i="1"/>
  <c r="J344" i="1"/>
  <c r="I344" i="1"/>
  <c r="G344" i="1"/>
  <c r="E344" i="1"/>
  <c r="F344" i="1" s="1"/>
  <c r="D344" i="1"/>
  <c r="H344" i="1" s="1"/>
  <c r="P343" i="1"/>
  <c r="P342" i="1"/>
  <c r="P341" i="1"/>
  <c r="P340" i="1"/>
  <c r="P339" i="1"/>
  <c r="P338" i="1"/>
  <c r="P337" i="1"/>
  <c r="P336" i="1"/>
  <c r="P335" i="1"/>
  <c r="P334" i="1"/>
  <c r="P333" i="1"/>
  <c r="P332" i="1"/>
  <c r="P331" i="1"/>
  <c r="O330" i="1"/>
  <c r="N330" i="1"/>
  <c r="M330" i="1"/>
  <c r="P330" i="1" s="1"/>
  <c r="L330" i="1"/>
  <c r="K330" i="1"/>
  <c r="J330" i="1"/>
  <c r="I330" i="1"/>
  <c r="G330" i="1"/>
  <c r="H330" i="1" s="1"/>
  <c r="F330" i="1"/>
  <c r="E330" i="1"/>
  <c r="D330" i="1"/>
  <c r="P329" i="1"/>
  <c r="P328" i="1"/>
  <c r="P327" i="1"/>
  <c r="P326" i="1"/>
  <c r="P325" i="1"/>
  <c r="P324" i="1"/>
  <c r="P323" i="1"/>
  <c r="P322" i="1"/>
  <c r="P321" i="1"/>
  <c r="P320" i="1"/>
  <c r="P319" i="1"/>
  <c r="P318" i="1"/>
  <c r="P317" i="1"/>
  <c r="P316" i="1"/>
  <c r="P315" i="1"/>
  <c r="O313" i="1"/>
  <c r="N313" i="1"/>
  <c r="M313" i="1"/>
  <c r="P313" i="1" s="1"/>
  <c r="L313" i="1"/>
  <c r="K313" i="1"/>
  <c r="J313" i="1"/>
  <c r="I313" i="1"/>
  <c r="G313" i="1"/>
  <c r="H313" i="1" s="1"/>
  <c r="F313" i="1"/>
  <c r="E313" i="1"/>
  <c r="D313" i="1"/>
  <c r="P312" i="1"/>
  <c r="P311" i="1"/>
  <c r="P310" i="1"/>
  <c r="P309" i="1"/>
  <c r="P308" i="1"/>
  <c r="P307" i="1"/>
  <c r="P306" i="1"/>
  <c r="P305" i="1"/>
  <c r="P304" i="1"/>
  <c r="P303" i="1"/>
  <c r="P302" i="1"/>
  <c r="P301" i="1"/>
  <c r="P300" i="1"/>
  <c r="P299" i="1"/>
  <c r="P298" i="1"/>
  <c r="O296" i="1"/>
  <c r="N296" i="1"/>
  <c r="M296" i="1"/>
  <c r="P296" i="1" s="1"/>
  <c r="L296" i="1"/>
  <c r="K296" i="1"/>
  <c r="J296" i="1"/>
  <c r="I296" i="1"/>
  <c r="G296" i="1"/>
  <c r="H296" i="1" s="1"/>
  <c r="F296" i="1"/>
  <c r="E296" i="1"/>
  <c r="D296" i="1"/>
  <c r="P295" i="1"/>
  <c r="P294" i="1"/>
  <c r="P293" i="1"/>
  <c r="P292" i="1"/>
  <c r="P291" i="1"/>
  <c r="N290" i="1"/>
  <c r="O290" i="1" s="1"/>
  <c r="M290" i="1"/>
  <c r="L290" i="1"/>
  <c r="K290" i="1"/>
  <c r="J290" i="1"/>
  <c r="I290" i="1"/>
  <c r="G290" i="1"/>
  <c r="H290" i="1" s="1"/>
  <c r="E290" i="1"/>
  <c r="F290" i="1" s="1"/>
  <c r="D290" i="1"/>
  <c r="P289" i="1"/>
  <c r="P288" i="1"/>
  <c r="P287" i="1"/>
  <c r="P286" i="1"/>
  <c r="P285" i="1"/>
  <c r="P284" i="1"/>
  <c r="P283" i="1"/>
  <c r="P282" i="1"/>
  <c r="N280" i="1"/>
  <c r="O280" i="1" s="1"/>
  <c r="M280" i="1"/>
  <c r="P280" i="1" s="1"/>
  <c r="L280" i="1"/>
  <c r="K280" i="1"/>
  <c r="J280" i="1"/>
  <c r="I280" i="1"/>
  <c r="G280" i="1"/>
  <c r="H280" i="1" s="1"/>
  <c r="F280" i="1"/>
  <c r="E280" i="1"/>
  <c r="D280" i="1"/>
  <c r="P279" i="1"/>
  <c r="P278" i="1"/>
  <c r="P277" i="1"/>
  <c r="P276" i="1"/>
  <c r="P275" i="1"/>
  <c r="N273" i="1"/>
  <c r="O273" i="1" s="1"/>
  <c r="M273" i="1"/>
  <c r="L273" i="1"/>
  <c r="P273" i="1" s="1"/>
  <c r="K273" i="1"/>
  <c r="J273" i="1"/>
  <c r="I273" i="1"/>
  <c r="G273" i="1"/>
  <c r="E273" i="1"/>
  <c r="F273" i="1" s="1"/>
  <c r="D273" i="1"/>
  <c r="H273" i="1" s="1"/>
  <c r="P272" i="1"/>
  <c r="P271" i="1"/>
  <c r="P270" i="1"/>
  <c r="P269" i="1"/>
  <c r="P268" i="1"/>
  <c r="P267" i="1"/>
  <c r="P266" i="1"/>
  <c r="P265" i="1"/>
  <c r="P264" i="1"/>
  <c r="P263" i="1"/>
  <c r="P262" i="1"/>
  <c r="P261" i="1"/>
  <c r="P260" i="1"/>
  <c r="P259" i="1"/>
  <c r="P258" i="1"/>
  <c r="P257" i="1"/>
  <c r="N255" i="1"/>
  <c r="O255" i="1" s="1"/>
  <c r="M255" i="1"/>
  <c r="P255" i="1" s="1"/>
  <c r="L255" i="1"/>
  <c r="K255" i="1"/>
  <c r="J255" i="1"/>
  <c r="I255" i="1"/>
  <c r="G255" i="1"/>
  <c r="H255" i="1" s="1"/>
  <c r="E255" i="1"/>
  <c r="F255" i="1" s="1"/>
  <c r="D255" i="1"/>
  <c r="P254" i="1"/>
  <c r="P253" i="1"/>
  <c r="P252" i="1"/>
  <c r="P251" i="1"/>
  <c r="N250" i="1"/>
  <c r="O250" i="1" s="1"/>
  <c r="M250" i="1"/>
  <c r="L250" i="1"/>
  <c r="K250" i="1"/>
  <c r="J250" i="1"/>
  <c r="I250" i="1"/>
  <c r="G250" i="1"/>
  <c r="H250" i="1" s="1"/>
  <c r="F250" i="1"/>
  <c r="E250" i="1"/>
  <c r="D250" i="1"/>
  <c r="P249" i="1"/>
  <c r="P248" i="1"/>
  <c r="P247" i="1"/>
  <c r="P246" i="1"/>
  <c r="P245" i="1"/>
  <c r="P244" i="1"/>
  <c r="P243" i="1"/>
  <c r="N241" i="1"/>
  <c r="O241" i="1" s="1"/>
  <c r="M241" i="1"/>
  <c r="P241" i="1" s="1"/>
  <c r="L241" i="1"/>
  <c r="K241" i="1"/>
  <c r="J241" i="1"/>
  <c r="I241" i="1"/>
  <c r="G241" i="1"/>
  <c r="H241" i="1" s="1"/>
  <c r="F241" i="1"/>
  <c r="E241" i="1"/>
  <c r="D241" i="1"/>
  <c r="P240" i="1"/>
  <c r="P239" i="1"/>
  <c r="P238" i="1"/>
  <c r="P237" i="1"/>
  <c r="P236" i="1"/>
  <c r="P235" i="1"/>
  <c r="P234" i="1"/>
  <c r="P233" i="1"/>
  <c r="P232" i="1"/>
  <c r="N230" i="1"/>
  <c r="M230" i="1"/>
  <c r="L230" i="1"/>
  <c r="K230" i="1"/>
  <c r="J230" i="1"/>
  <c r="I230" i="1"/>
  <c r="G230" i="1"/>
  <c r="E230" i="1"/>
  <c r="F230" i="1" s="1"/>
  <c r="D230" i="1"/>
  <c r="O230" i="1" s="1"/>
  <c r="P229" i="1"/>
  <c r="P228" i="1"/>
  <c r="P227" i="1"/>
  <c r="P226" i="1"/>
  <c r="P225" i="1"/>
  <c r="P224" i="1"/>
  <c r="P223" i="1"/>
  <c r="P222" i="1"/>
  <c r="N220" i="1"/>
  <c r="O220" i="1" s="1"/>
  <c r="M220" i="1"/>
  <c r="P220" i="1" s="1"/>
  <c r="L220" i="1"/>
  <c r="K220" i="1"/>
  <c r="J220" i="1"/>
  <c r="I220" i="1"/>
  <c r="G220" i="1"/>
  <c r="H220" i="1" s="1"/>
  <c r="E220" i="1"/>
  <c r="F220" i="1" s="1"/>
  <c r="D220" i="1"/>
  <c r="P219" i="1"/>
  <c r="P218" i="1"/>
  <c r="P217" i="1"/>
  <c r="P216" i="1"/>
  <c r="P215" i="1"/>
  <c r="P214" i="1"/>
  <c r="P213" i="1"/>
  <c r="P212" i="1"/>
  <c r="P211" i="1"/>
  <c r="O210" i="1"/>
  <c r="N210" i="1"/>
  <c r="M210" i="1"/>
  <c r="L210" i="1"/>
  <c r="K210" i="1"/>
  <c r="J210" i="1"/>
  <c r="I210" i="1"/>
  <c r="G210" i="1"/>
  <c r="H210" i="1" s="1"/>
  <c r="E210" i="1"/>
  <c r="F210" i="1" s="1"/>
  <c r="D210" i="1"/>
  <c r="P209" i="1"/>
  <c r="P208" i="1"/>
  <c r="P207" i="1"/>
  <c r="P206" i="1"/>
  <c r="P205" i="1"/>
  <c r="P204" i="1"/>
  <c r="P203" i="1"/>
  <c r="P202" i="1"/>
  <c r="P201" i="1"/>
  <c r="P200" i="1"/>
  <c r="P199" i="1"/>
  <c r="P198" i="1"/>
  <c r="P197" i="1"/>
  <c r="P196" i="1"/>
  <c r="N194" i="1"/>
  <c r="O194" i="1" s="1"/>
  <c r="M194" i="1"/>
  <c r="P194" i="1" s="1"/>
  <c r="L194" i="1"/>
  <c r="K194" i="1"/>
  <c r="J194" i="1"/>
  <c r="I194" i="1"/>
  <c r="G194" i="1"/>
  <c r="H194" i="1" s="1"/>
  <c r="F194" i="1"/>
  <c r="E194" i="1"/>
  <c r="D194" i="1"/>
  <c r="P193" i="1"/>
  <c r="P192" i="1"/>
  <c r="P191" i="1"/>
  <c r="P190" i="1"/>
  <c r="P189" i="1"/>
  <c r="P188" i="1"/>
  <c r="P187" i="1"/>
  <c r="P186" i="1"/>
  <c r="P185" i="1"/>
  <c r="P184" i="1"/>
  <c r="P183" i="1"/>
  <c r="N181" i="1"/>
  <c r="O181" i="1" s="1"/>
  <c r="M181" i="1"/>
  <c r="L181" i="1"/>
  <c r="K181" i="1"/>
  <c r="J181" i="1"/>
  <c r="I181" i="1"/>
  <c r="G181" i="1"/>
  <c r="H181" i="1" s="1"/>
  <c r="F181" i="1"/>
  <c r="E181" i="1"/>
  <c r="D181" i="1"/>
  <c r="P180" i="1"/>
  <c r="P179" i="1"/>
  <c r="P178" i="1"/>
  <c r="P177" i="1"/>
  <c r="P176" i="1"/>
  <c r="P175" i="1"/>
  <c r="P174" i="1"/>
  <c r="N173" i="1"/>
  <c r="O173" i="1" s="1"/>
  <c r="M173" i="1"/>
  <c r="P173" i="1" s="1"/>
  <c r="L173" i="1"/>
  <c r="K173" i="1"/>
  <c r="J173" i="1"/>
  <c r="I173" i="1"/>
  <c r="G173" i="1"/>
  <c r="H173" i="1" s="1"/>
  <c r="F173" i="1"/>
  <c r="E173" i="1"/>
  <c r="D173" i="1"/>
  <c r="P172" i="1"/>
  <c r="P171" i="1"/>
  <c r="P170" i="1"/>
  <c r="P169" i="1"/>
  <c r="P168" i="1"/>
  <c r="P167" i="1"/>
  <c r="P166" i="1"/>
  <c r="N164" i="1"/>
  <c r="O164" i="1" s="1"/>
  <c r="M164" i="1"/>
  <c r="L164" i="1"/>
  <c r="K164" i="1"/>
  <c r="J164" i="1"/>
  <c r="I164" i="1"/>
  <c r="G164" i="1"/>
  <c r="H164" i="1" s="1"/>
  <c r="F164" i="1"/>
  <c r="E164" i="1"/>
  <c r="D164" i="1"/>
  <c r="P163" i="1"/>
  <c r="P162" i="1"/>
  <c r="P161" i="1"/>
  <c r="P160" i="1"/>
  <c r="P159" i="1"/>
  <c r="P158" i="1"/>
  <c r="P157" i="1"/>
  <c r="P156" i="1"/>
  <c r="P155" i="1"/>
  <c r="P154" i="1"/>
  <c r="P153" i="1"/>
  <c r="P152" i="1"/>
  <c r="P151" i="1"/>
  <c r="P150" i="1"/>
  <c r="P149" i="1"/>
  <c r="P148" i="1"/>
  <c r="P147" i="1"/>
  <c r="P146" i="1"/>
  <c r="P145" i="1"/>
  <c r="P144" i="1"/>
  <c r="P143" i="1"/>
  <c r="N141" i="1"/>
  <c r="M141" i="1"/>
  <c r="L141" i="1"/>
  <c r="K141" i="1"/>
  <c r="J141" i="1"/>
  <c r="I141" i="1"/>
  <c r="G141" i="1"/>
  <c r="E141" i="1"/>
  <c r="F141" i="1" s="1"/>
  <c r="D141" i="1"/>
  <c r="O141" i="1" s="1"/>
  <c r="P140" i="1"/>
  <c r="P139" i="1"/>
  <c r="P138" i="1"/>
  <c r="P137" i="1"/>
  <c r="P136" i="1"/>
  <c r="P135" i="1"/>
  <c r="O133" i="1"/>
  <c r="N133" i="1"/>
  <c r="M133" i="1"/>
  <c r="P133" i="1" s="1"/>
  <c r="L133" i="1"/>
  <c r="K133" i="1"/>
  <c r="J133" i="1"/>
  <c r="I133" i="1"/>
  <c r="G133" i="1"/>
  <c r="H133" i="1" s="1"/>
  <c r="E133" i="1"/>
  <c r="F133" i="1" s="1"/>
  <c r="D133" i="1"/>
  <c r="P132" i="1"/>
  <c r="P131" i="1"/>
  <c r="P130" i="1"/>
  <c r="P129" i="1"/>
  <c r="N127" i="1"/>
  <c r="O127" i="1" s="1"/>
  <c r="M127" i="1"/>
  <c r="L127" i="1"/>
  <c r="K127" i="1"/>
  <c r="J127" i="1"/>
  <c r="I127" i="1"/>
  <c r="G127" i="1"/>
  <c r="E127" i="1"/>
  <c r="D127" i="1"/>
  <c r="F127" i="1" s="1"/>
  <c r="P126" i="1"/>
  <c r="P125" i="1"/>
  <c r="P124" i="1"/>
  <c r="P123" i="1"/>
  <c r="P122" i="1"/>
  <c r="P121" i="1"/>
  <c r="P120" i="1"/>
  <c r="P119" i="1"/>
  <c r="P118" i="1"/>
  <c r="P117" i="1"/>
  <c r="P116" i="1"/>
  <c r="P115" i="1"/>
  <c r="P114" i="1"/>
  <c r="P113" i="1"/>
  <c r="O111" i="1"/>
  <c r="N111" i="1"/>
  <c r="M111" i="1"/>
  <c r="L111" i="1"/>
  <c r="K111" i="1"/>
  <c r="J111" i="1"/>
  <c r="I111" i="1"/>
  <c r="G111" i="1"/>
  <c r="H111" i="1" s="1"/>
  <c r="E111" i="1"/>
  <c r="F111" i="1" s="1"/>
  <c r="D111" i="1"/>
  <c r="P110" i="1"/>
  <c r="P109" i="1"/>
  <c r="P108" i="1"/>
  <c r="P107" i="1"/>
  <c r="P106" i="1"/>
  <c r="P105" i="1"/>
  <c r="P104" i="1"/>
  <c r="P103" i="1"/>
  <c r="P102" i="1"/>
  <c r="P101" i="1"/>
  <c r="P100" i="1"/>
  <c r="O98" i="1"/>
  <c r="N98" i="1"/>
  <c r="M98" i="1"/>
  <c r="P98" i="1" s="1"/>
  <c r="L98" i="1"/>
  <c r="K98" i="1"/>
  <c r="J98" i="1"/>
  <c r="I98" i="1"/>
  <c r="G98" i="1"/>
  <c r="H98" i="1" s="1"/>
  <c r="E98" i="1"/>
  <c r="F98" i="1" s="1"/>
  <c r="D98" i="1"/>
  <c r="P97" i="1"/>
  <c r="P96" i="1"/>
  <c r="N94" i="1"/>
  <c r="O94" i="1" s="1"/>
  <c r="M94" i="1"/>
  <c r="L94" i="1"/>
  <c r="P94" i="1" s="1"/>
  <c r="K94" i="1"/>
  <c r="J94" i="1"/>
  <c r="I94" i="1"/>
  <c r="G94" i="1"/>
  <c r="F94" i="1"/>
  <c r="E94" i="1"/>
  <c r="D94" i="1"/>
  <c r="H94" i="1" s="1"/>
  <c r="P93" i="1"/>
  <c r="P92" i="1"/>
  <c r="P91" i="1"/>
  <c r="P90" i="1"/>
  <c r="P89" i="1"/>
  <c r="N88" i="1"/>
  <c r="O88" i="1" s="1"/>
  <c r="M88" i="1"/>
  <c r="L88" i="1"/>
  <c r="K88" i="1"/>
  <c r="J88" i="1"/>
  <c r="I88" i="1"/>
  <c r="G88" i="1"/>
  <c r="E88" i="1"/>
  <c r="D88" i="1"/>
  <c r="F88" i="1" s="1"/>
  <c r="P87" i="1"/>
  <c r="P86" i="1"/>
  <c r="P85" i="1"/>
  <c r="P84" i="1"/>
  <c r="P83" i="1"/>
  <c r="P82" i="1"/>
  <c r="O80" i="1"/>
  <c r="N80" i="1"/>
  <c r="M80" i="1"/>
  <c r="P80" i="1" s="1"/>
  <c r="L80" i="1"/>
  <c r="K80" i="1"/>
  <c r="J80" i="1"/>
  <c r="I80" i="1"/>
  <c r="G80" i="1"/>
  <c r="H80" i="1" s="1"/>
  <c r="E80" i="1"/>
  <c r="F80" i="1" s="1"/>
  <c r="D80" i="1"/>
  <c r="P79" i="1"/>
  <c r="P78" i="1"/>
  <c r="P77" i="1"/>
  <c r="P76" i="1"/>
  <c r="P75" i="1"/>
  <c r="P74" i="1"/>
  <c r="P73" i="1"/>
  <c r="O71" i="1"/>
  <c r="N71" i="1"/>
  <c r="M71" i="1"/>
  <c r="L71" i="1"/>
  <c r="K71" i="1"/>
  <c r="J71" i="1"/>
  <c r="I71" i="1"/>
  <c r="G71" i="1"/>
  <c r="H71" i="1" s="1"/>
  <c r="E71" i="1"/>
  <c r="F71" i="1" s="1"/>
  <c r="D71" i="1"/>
  <c r="P70" i="1"/>
  <c r="P69" i="1"/>
  <c r="P68" i="1"/>
  <c r="P67" i="1"/>
  <c r="P66" i="1"/>
  <c r="P65" i="1"/>
  <c r="P64" i="1"/>
  <c r="O62" i="1"/>
  <c r="N62" i="1"/>
  <c r="M62" i="1"/>
  <c r="P62" i="1" s="1"/>
  <c r="L62" i="1"/>
  <c r="K62" i="1"/>
  <c r="J62" i="1"/>
  <c r="I62" i="1"/>
  <c r="G62" i="1"/>
  <c r="H62" i="1" s="1"/>
  <c r="E62" i="1"/>
  <c r="F62" i="1" s="1"/>
  <c r="D62" i="1"/>
  <c r="P61" i="1"/>
  <c r="P60" i="1"/>
  <c r="P59" i="1"/>
  <c r="O57" i="1"/>
  <c r="N57" i="1"/>
  <c r="M57" i="1"/>
  <c r="L57" i="1"/>
  <c r="K57" i="1"/>
  <c r="J57" i="1"/>
  <c r="I57" i="1"/>
  <c r="G57" i="1"/>
  <c r="H57" i="1" s="1"/>
  <c r="E57" i="1"/>
  <c r="F57" i="1" s="1"/>
  <c r="D57" i="1"/>
  <c r="P56" i="1"/>
  <c r="P55" i="1"/>
  <c r="P54" i="1"/>
  <c r="P53" i="1"/>
  <c r="P52" i="1"/>
  <c r="P51" i="1"/>
  <c r="P50" i="1"/>
  <c r="P49" i="1"/>
  <c r="P48" i="1"/>
  <c r="P47" i="1"/>
  <c r="N46" i="1"/>
  <c r="O46" i="1" s="1"/>
  <c r="M46" i="1"/>
  <c r="L46" i="1"/>
  <c r="K46" i="1"/>
  <c r="J46" i="1"/>
  <c r="I46" i="1"/>
  <c r="G46" i="1"/>
  <c r="F46" i="1"/>
  <c r="E46" i="1"/>
  <c r="D46" i="1"/>
  <c r="H46" i="1" s="1"/>
  <c r="P45" i="1"/>
  <c r="P44" i="1"/>
  <c r="P43" i="1"/>
  <c r="P42" i="1"/>
  <c r="P41" i="1"/>
  <c r="P40" i="1"/>
  <c r="O38" i="1"/>
  <c r="N38" i="1"/>
  <c r="M38" i="1"/>
  <c r="L38" i="1"/>
  <c r="K38" i="1"/>
  <c r="J38" i="1"/>
  <c r="I38" i="1"/>
  <c r="G38" i="1"/>
  <c r="H38" i="1" s="1"/>
  <c r="E38" i="1"/>
  <c r="F38" i="1" s="1"/>
  <c r="D38" i="1"/>
  <c r="P37" i="1"/>
  <c r="P36" i="1"/>
  <c r="P35" i="1"/>
  <c r="P34" i="1"/>
  <c r="P33" i="1"/>
  <c r="P32" i="1"/>
  <c r="P31" i="1"/>
  <c r="P30" i="1"/>
  <c r="N28" i="1"/>
  <c r="O28" i="1" s="1"/>
  <c r="M28" i="1"/>
  <c r="L28" i="1"/>
  <c r="K28" i="1"/>
  <c r="J28" i="1"/>
  <c r="I28" i="1"/>
  <c r="G28" i="1"/>
  <c r="F28" i="1"/>
  <c r="E28" i="1"/>
  <c r="D28" i="1"/>
  <c r="H28" i="1" s="1"/>
  <c r="P27" i="1"/>
  <c r="P26" i="1"/>
  <c r="P25" i="1"/>
  <c r="P24" i="1"/>
  <c r="P23" i="1"/>
  <c r="P22" i="1"/>
  <c r="P21" i="1"/>
  <c r="N19" i="1"/>
  <c r="O19" i="1" s="1"/>
  <c r="M19" i="1"/>
  <c r="L19" i="1"/>
  <c r="P19" i="1" s="1"/>
  <c r="K19" i="1"/>
  <c r="J19" i="1"/>
  <c r="I19" i="1"/>
  <c r="G19" i="1"/>
  <c r="F19" i="1"/>
  <c r="E19" i="1"/>
  <c r="D19" i="1"/>
  <c r="H19" i="1" s="1"/>
  <c r="P18" i="1"/>
  <c r="P17" i="1"/>
  <c r="P16" i="1"/>
  <c r="N14" i="1"/>
  <c r="N6" i="1" s="1"/>
  <c r="O6" i="1" s="1"/>
  <c r="M14" i="1"/>
  <c r="L14" i="1"/>
  <c r="K14" i="1"/>
  <c r="J14" i="1"/>
  <c r="I14" i="1"/>
  <c r="G14" i="1"/>
  <c r="F14" i="1"/>
  <c r="E14" i="1"/>
  <c r="D14" i="1"/>
  <c r="H14" i="1" s="1"/>
  <c r="P13" i="1"/>
  <c r="P12" i="1"/>
  <c r="P11" i="1"/>
  <c r="P10" i="1"/>
  <c r="P9" i="1"/>
  <c r="M6" i="1"/>
  <c r="L6" i="1"/>
  <c r="K6" i="1"/>
  <c r="J6" i="1"/>
  <c r="I6" i="1"/>
  <c r="D6" i="1"/>
  <c r="P14" i="1" l="1"/>
  <c r="P38" i="1"/>
  <c r="P46" i="1"/>
  <c r="P57" i="1"/>
  <c r="P181" i="1"/>
  <c r="P210" i="1"/>
  <c r="P250" i="1"/>
  <c r="P344" i="1"/>
  <c r="P380" i="1"/>
  <c r="P396" i="1"/>
  <c r="P414" i="1"/>
  <c r="P28" i="1"/>
  <c r="P71" i="1"/>
  <c r="P111" i="1"/>
  <c r="P141" i="1"/>
  <c r="P164" i="1"/>
  <c r="P290" i="1"/>
  <c r="P359" i="1"/>
  <c r="H127" i="1"/>
  <c r="P127" i="1" s="1"/>
  <c r="H230" i="1"/>
  <c r="P230" i="1" s="1"/>
  <c r="H359" i="1"/>
  <c r="E6" i="1"/>
  <c r="F6" i="1" s="1"/>
  <c r="O14" i="1"/>
  <c r="H88" i="1"/>
  <c r="P88" i="1" s="1"/>
  <c r="H141" i="1"/>
  <c r="G6" i="1"/>
  <c r="H6" i="1" s="1"/>
  <c r="P6" i="1" s="1"/>
</calcChain>
</file>

<file path=xl/sharedStrings.xml><?xml version="1.0" encoding="utf-8"?>
<sst xmlns="http://schemas.openxmlformats.org/spreadsheetml/2006/main" count="715" uniqueCount="656">
  <si>
    <t>master</t>
  </si>
  <si>
    <t>Enrollment</t>
  </si>
  <si>
    <t>Expenditures</t>
  </si>
  <si>
    <t>Revenues</t>
  </si>
  <si>
    <t>Fund Balance</t>
  </si>
  <si>
    <t>Total</t>
  </si>
  <si>
    <t xml:space="preserve">Total </t>
  </si>
  <si>
    <t>Local</t>
  </si>
  <si>
    <t>Local Support</t>
  </si>
  <si>
    <t>Other</t>
  </si>
  <si>
    <t>Ending Total</t>
  </si>
  <si>
    <t>HIDE</t>
  </si>
  <si>
    <t>Tax</t>
  </si>
  <si>
    <t>Non-Tax</t>
  </si>
  <si>
    <t>State</t>
  </si>
  <si>
    <t>Federal</t>
  </si>
  <si>
    <t>Fin Srcs</t>
  </si>
  <si>
    <t>County</t>
  </si>
  <si>
    <t>Hide</t>
  </si>
  <si>
    <t>District Name</t>
  </si>
  <si>
    <t>Per Pupil</t>
  </si>
  <si>
    <t>Per pupil</t>
  </si>
  <si>
    <t>test</t>
  </si>
  <si>
    <t>State Total</t>
  </si>
  <si>
    <t>Adams Co.</t>
  </si>
  <si>
    <t>01109</t>
  </si>
  <si>
    <t>Washtucna</t>
  </si>
  <si>
    <t>01122</t>
  </si>
  <si>
    <t>Benge</t>
  </si>
  <si>
    <t>01147</t>
  </si>
  <si>
    <t>Othello</t>
  </si>
  <si>
    <t>01158</t>
  </si>
  <si>
    <t>Lind</t>
  </si>
  <si>
    <t>01160</t>
  </si>
  <si>
    <t>Ritzville</t>
  </si>
  <si>
    <t>County Totals</t>
  </si>
  <si>
    <t>Asotin Co.</t>
  </si>
  <si>
    <t>02250</t>
  </si>
  <si>
    <t>Clarkston</t>
  </si>
  <si>
    <t>02420</t>
  </si>
  <si>
    <t>Asotin</t>
  </si>
  <si>
    <t>Benton Co.</t>
  </si>
  <si>
    <t>03017</t>
  </si>
  <si>
    <t>Kennewick</t>
  </si>
  <si>
    <t>03050</t>
  </si>
  <si>
    <t>Paterson</t>
  </si>
  <si>
    <t>03052</t>
  </si>
  <si>
    <t>Kiona-Benton</t>
  </si>
  <si>
    <t>03053</t>
  </si>
  <si>
    <t>Finley</t>
  </si>
  <si>
    <t>03116</t>
  </si>
  <si>
    <t>Prosser</t>
  </si>
  <si>
    <t>03400</t>
  </si>
  <si>
    <t>Richland</t>
  </si>
  <si>
    <t>Chelan Co.</t>
  </si>
  <si>
    <t>04019</t>
  </si>
  <si>
    <t>Manson</t>
  </si>
  <si>
    <t>04069</t>
  </si>
  <si>
    <t>Stehekin</t>
  </si>
  <si>
    <t>04127</t>
  </si>
  <si>
    <t>Entiat</t>
  </si>
  <si>
    <t>04129</t>
  </si>
  <si>
    <t>Lake Chelan</t>
  </si>
  <si>
    <t>04222</t>
  </si>
  <si>
    <t>Cashmere</t>
  </si>
  <si>
    <t>04228</t>
  </si>
  <si>
    <t>Cascade</t>
  </si>
  <si>
    <t>04246</t>
  </si>
  <si>
    <t>Wenatchee</t>
  </si>
  <si>
    <t>Clallam Co.</t>
  </si>
  <si>
    <t>05121</t>
  </si>
  <si>
    <t>Port Angeles</t>
  </si>
  <si>
    <t>05313</t>
  </si>
  <si>
    <t>Crescent</t>
  </si>
  <si>
    <t>05323</t>
  </si>
  <si>
    <t>Sequim</t>
  </si>
  <si>
    <t>05401</t>
  </si>
  <si>
    <t>Cape Flattery</t>
  </si>
  <si>
    <t>05402</t>
  </si>
  <si>
    <t>Quillayute Valley</t>
  </si>
  <si>
    <t>Clark Co.</t>
  </si>
  <si>
    <t>06037</t>
  </si>
  <si>
    <t>Vancouver</t>
  </si>
  <si>
    <t>06098</t>
  </si>
  <si>
    <t>Hockinson</t>
  </si>
  <si>
    <t>06101</t>
  </si>
  <si>
    <t>La Center</t>
  </si>
  <si>
    <t>06103</t>
  </si>
  <si>
    <t>Green Mountain</t>
  </si>
  <si>
    <t>06112</t>
  </si>
  <si>
    <t>Washougal</t>
  </si>
  <si>
    <t>06114</t>
  </si>
  <si>
    <t>Evergreen</t>
  </si>
  <si>
    <t>06117</t>
  </si>
  <si>
    <t>Camas</t>
  </si>
  <si>
    <t>06119</t>
  </si>
  <si>
    <t>Battle Ground</t>
  </si>
  <si>
    <t>06122</t>
  </si>
  <si>
    <t>Ridgefield</t>
  </si>
  <si>
    <t>Columbia Co.</t>
  </si>
  <si>
    <t>07002</t>
  </si>
  <si>
    <t>Dayton</t>
  </si>
  <si>
    <t>07035</t>
  </si>
  <si>
    <t>Starbuck</t>
  </si>
  <si>
    <t>Cowlitz Co.</t>
  </si>
  <si>
    <t>08122</t>
  </si>
  <si>
    <t>Longview</t>
  </si>
  <si>
    <t>08130</t>
  </si>
  <si>
    <t>Toutle Lake</t>
  </si>
  <si>
    <t>08401</t>
  </si>
  <si>
    <t>Castle Rock</t>
  </si>
  <si>
    <t>08402</t>
  </si>
  <si>
    <t>Kalama</t>
  </si>
  <si>
    <t>08404</t>
  </si>
  <si>
    <t>Woodland</t>
  </si>
  <si>
    <t>08458</t>
  </si>
  <si>
    <t>Kelso</t>
  </si>
  <si>
    <t>Douglas Co.</t>
  </si>
  <si>
    <t>09013</t>
  </si>
  <si>
    <t>Orondo</t>
  </si>
  <si>
    <t>09075</t>
  </si>
  <si>
    <t>Bridgeport</t>
  </si>
  <si>
    <t>09102</t>
  </si>
  <si>
    <t>Palisades</t>
  </si>
  <si>
    <t>09206</t>
  </si>
  <si>
    <t>Eastmont</t>
  </si>
  <si>
    <t>09207</t>
  </si>
  <si>
    <t>Mansfield</t>
  </si>
  <si>
    <t>09209</t>
  </si>
  <si>
    <t>Waterville</t>
  </si>
  <si>
    <t>Ferry Co.</t>
  </si>
  <si>
    <t>10003</t>
  </si>
  <si>
    <t>Keller</t>
  </si>
  <si>
    <t>10050</t>
  </si>
  <si>
    <t>Curlew</t>
  </si>
  <si>
    <t>10065</t>
  </si>
  <si>
    <t>Orient</t>
  </si>
  <si>
    <t>10070</t>
  </si>
  <si>
    <t>Inchelium</t>
  </si>
  <si>
    <t>10309</t>
  </si>
  <si>
    <t>Republic</t>
  </si>
  <si>
    <t>Franklin Co.</t>
  </si>
  <si>
    <t>11001</t>
  </si>
  <si>
    <t>Pasco</t>
  </si>
  <si>
    <t>11051</t>
  </si>
  <si>
    <t>North Franklin</t>
  </si>
  <si>
    <t>11054</t>
  </si>
  <si>
    <t>Star</t>
  </si>
  <si>
    <t>11056</t>
  </si>
  <si>
    <t>Kahlotus</t>
  </si>
  <si>
    <t>Garfield Co.</t>
  </si>
  <si>
    <t>12110</t>
  </si>
  <si>
    <t>Pomeroy</t>
  </si>
  <si>
    <t>Grant Co.</t>
  </si>
  <si>
    <t>13073</t>
  </si>
  <si>
    <t>Wahluke</t>
  </si>
  <si>
    <t>13144</t>
  </si>
  <si>
    <t>Quincy</t>
  </si>
  <si>
    <t>13146</t>
  </si>
  <si>
    <t>Warden</t>
  </si>
  <si>
    <t>13151</t>
  </si>
  <si>
    <t>Coulee-Hartline</t>
  </si>
  <si>
    <t>13156</t>
  </si>
  <si>
    <t>Soap Lake</t>
  </si>
  <si>
    <t>13160</t>
  </si>
  <si>
    <t>Royal</t>
  </si>
  <si>
    <t>13161</t>
  </si>
  <si>
    <t>Moses Lake</t>
  </si>
  <si>
    <t>13165</t>
  </si>
  <si>
    <t>Ephrata</t>
  </si>
  <si>
    <t>13167</t>
  </si>
  <si>
    <t>Wilson Creek</t>
  </si>
  <si>
    <t>13301</t>
  </si>
  <si>
    <t>Grand Coulee Dam</t>
  </si>
  <si>
    <t>Grays Harbor Co.</t>
  </si>
  <si>
    <t>14005</t>
  </si>
  <si>
    <t>Aberdeen</t>
  </si>
  <si>
    <t>14028</t>
  </si>
  <si>
    <t>Hoquiam</t>
  </si>
  <si>
    <t>14064</t>
  </si>
  <si>
    <t>North Beach</t>
  </si>
  <si>
    <t>14065</t>
  </si>
  <si>
    <t>McCleary</t>
  </si>
  <si>
    <t>14066</t>
  </si>
  <si>
    <t>Montesano</t>
  </si>
  <si>
    <t>14068</t>
  </si>
  <si>
    <t>Elma</t>
  </si>
  <si>
    <t>14077</t>
  </si>
  <si>
    <t>Taholah</t>
  </si>
  <si>
    <t>14097</t>
  </si>
  <si>
    <t>Lake Quinault</t>
  </si>
  <si>
    <t>14099</t>
  </si>
  <si>
    <t>Cosmopolis</t>
  </si>
  <si>
    <t>14104</t>
  </si>
  <si>
    <t>Satsop</t>
  </si>
  <si>
    <t>14117</t>
  </si>
  <si>
    <t>Wishkah Valley</t>
  </si>
  <si>
    <t>14172</t>
  </si>
  <si>
    <t>Ocosta</t>
  </si>
  <si>
    <t>14400</t>
  </si>
  <si>
    <t>Oakville</t>
  </si>
  <si>
    <t>Island Co.</t>
  </si>
  <si>
    <t>15201</t>
  </si>
  <si>
    <t>Oak Harbor</t>
  </si>
  <si>
    <t>15204</t>
  </si>
  <si>
    <t>Coupeville</t>
  </si>
  <si>
    <t>15206</t>
  </si>
  <si>
    <t>South Whidbey</t>
  </si>
  <si>
    <t>Jefferson Co.</t>
  </si>
  <si>
    <t>16020</t>
  </si>
  <si>
    <t>Queets-Clearwater</t>
  </si>
  <si>
    <t>16046</t>
  </si>
  <si>
    <t>Brinnon</t>
  </si>
  <si>
    <t>16048</t>
  </si>
  <si>
    <t>Quilcene</t>
  </si>
  <si>
    <t>16049</t>
  </si>
  <si>
    <t>Chimacum</t>
  </si>
  <si>
    <t>16050</t>
  </si>
  <si>
    <t>Port Townsend</t>
  </si>
  <si>
    <t>King Co.</t>
  </si>
  <si>
    <t>17001</t>
  </si>
  <si>
    <t>Seattle</t>
  </si>
  <si>
    <t>17210</t>
  </si>
  <si>
    <t>Federal Way</t>
  </si>
  <si>
    <t>17216</t>
  </si>
  <si>
    <t>Enumclaw</t>
  </si>
  <si>
    <t>17400</t>
  </si>
  <si>
    <t>Mercer Island</t>
  </si>
  <si>
    <t>17401</t>
  </si>
  <si>
    <t>Highline</t>
  </si>
  <si>
    <t>17402</t>
  </si>
  <si>
    <t>Vashon Island</t>
  </si>
  <si>
    <t>17403</t>
  </si>
  <si>
    <t>Renton</t>
  </si>
  <si>
    <t>17404</t>
  </si>
  <si>
    <t>Skykomish</t>
  </si>
  <si>
    <t>17405</t>
  </si>
  <si>
    <t>Bellevue</t>
  </si>
  <si>
    <t>17406</t>
  </si>
  <si>
    <t>Tukwila</t>
  </si>
  <si>
    <t>17407</t>
  </si>
  <si>
    <t>Riverview</t>
  </si>
  <si>
    <t>17408</t>
  </si>
  <si>
    <t>Auburn</t>
  </si>
  <si>
    <t>17409</t>
  </si>
  <si>
    <t>Tahoma</t>
  </si>
  <si>
    <t>17410</t>
  </si>
  <si>
    <t>Snoqualmie Valley</t>
  </si>
  <si>
    <t>17411</t>
  </si>
  <si>
    <t>Issaquah</t>
  </si>
  <si>
    <t>17412</t>
  </si>
  <si>
    <t>Shoreline</t>
  </si>
  <si>
    <t>17414</t>
  </si>
  <si>
    <t>Lake Washington</t>
  </si>
  <si>
    <t>17415</t>
  </si>
  <si>
    <t>Kent</t>
  </si>
  <si>
    <t>17417</t>
  </si>
  <si>
    <t>Northshore</t>
  </si>
  <si>
    <t>17903</t>
  </si>
  <si>
    <t>Muckleshoot Tribal</t>
  </si>
  <si>
    <t>Kitsap Co.</t>
  </si>
  <si>
    <t>18100</t>
  </si>
  <si>
    <t>Bremerton</t>
  </si>
  <si>
    <t>18303</t>
  </si>
  <si>
    <t>Bainbridge</t>
  </si>
  <si>
    <t>18400</t>
  </si>
  <si>
    <t>North Kitsap</t>
  </si>
  <si>
    <t>18401</t>
  </si>
  <si>
    <t>Central Kitsap</t>
  </si>
  <si>
    <t>18402</t>
  </si>
  <si>
    <t>South Kitsap</t>
  </si>
  <si>
    <t>18902</t>
  </si>
  <si>
    <t>Suquamish Tribal</t>
  </si>
  <si>
    <t>Kittitas Co.</t>
  </si>
  <si>
    <t>19007</t>
  </si>
  <si>
    <t>Damman</t>
  </si>
  <si>
    <t>19028</t>
  </si>
  <si>
    <t>Easton</t>
  </si>
  <si>
    <t>19400</t>
  </si>
  <si>
    <t>Thorp</t>
  </si>
  <si>
    <t>19401</t>
  </si>
  <si>
    <t>Ellensburg</t>
  </si>
  <si>
    <t>19403</t>
  </si>
  <si>
    <t>Kittitas</t>
  </si>
  <si>
    <t>19404</t>
  </si>
  <si>
    <t>Cle Elum-Roslyn</t>
  </si>
  <si>
    <t>Klickitat Co.</t>
  </si>
  <si>
    <t>20094</t>
  </si>
  <si>
    <t>Wishram</t>
  </si>
  <si>
    <t>20203</t>
  </si>
  <si>
    <t>Bickleton</t>
  </si>
  <si>
    <t>20215</t>
  </si>
  <si>
    <t>Centerville</t>
  </si>
  <si>
    <t>20400</t>
  </si>
  <si>
    <t>Trout Lake</t>
  </si>
  <si>
    <t>20401</t>
  </si>
  <si>
    <t>Glenwood</t>
  </si>
  <si>
    <t>20402</t>
  </si>
  <si>
    <t>Klickitat</t>
  </si>
  <si>
    <t>20403</t>
  </si>
  <si>
    <t>Roosevelt</t>
  </si>
  <si>
    <t>20404</t>
  </si>
  <si>
    <t>Goldendale</t>
  </si>
  <si>
    <t>20405</t>
  </si>
  <si>
    <t>White Salmon</t>
  </si>
  <si>
    <t>20406</t>
  </si>
  <si>
    <t>Lyle</t>
  </si>
  <si>
    <t>Lewis Co.</t>
  </si>
  <si>
    <t>21014</t>
  </si>
  <si>
    <t>Napavine</t>
  </si>
  <si>
    <t>21036</t>
  </si>
  <si>
    <t>Evaline</t>
  </si>
  <si>
    <t>21206</t>
  </si>
  <si>
    <t>Mossyrock</t>
  </si>
  <si>
    <t>21214</t>
  </si>
  <si>
    <t>Morton</t>
  </si>
  <si>
    <t>21226</t>
  </si>
  <si>
    <t>Adna</t>
  </si>
  <si>
    <t>21232</t>
  </si>
  <si>
    <t>Winlock</t>
  </si>
  <si>
    <t>21234</t>
  </si>
  <si>
    <t>Boistfort</t>
  </si>
  <si>
    <t>21237</t>
  </si>
  <si>
    <t>Toledo</t>
  </si>
  <si>
    <t>21300</t>
  </si>
  <si>
    <t>Onalaska</t>
  </si>
  <si>
    <t>21301</t>
  </si>
  <si>
    <t>Pe Ell</t>
  </si>
  <si>
    <t>21302</t>
  </si>
  <si>
    <t>Chehalis</t>
  </si>
  <si>
    <t>21303</t>
  </si>
  <si>
    <t>White Pass</t>
  </si>
  <si>
    <t>21401</t>
  </si>
  <si>
    <t>Centralia</t>
  </si>
  <si>
    <t>Lincoln Co.</t>
  </si>
  <si>
    <t>22008</t>
  </si>
  <si>
    <t>Sprague</t>
  </si>
  <si>
    <t>22009</t>
  </si>
  <si>
    <t>Reardan</t>
  </si>
  <si>
    <t>22017</t>
  </si>
  <si>
    <t>Almira</t>
  </si>
  <si>
    <t>22073</t>
  </si>
  <si>
    <t>Creston</t>
  </si>
  <si>
    <t>22105</t>
  </si>
  <si>
    <t>Odessa</t>
  </si>
  <si>
    <t>22200</t>
  </si>
  <si>
    <t>Wilbur</t>
  </si>
  <si>
    <t>22204</t>
  </si>
  <si>
    <t>Harrington</t>
  </si>
  <si>
    <t>22207</t>
  </si>
  <si>
    <t>Davenport</t>
  </si>
  <si>
    <t>Mason Co.</t>
  </si>
  <si>
    <t>23042</t>
  </si>
  <si>
    <t>Southside</t>
  </si>
  <si>
    <t>23054</t>
  </si>
  <si>
    <t>Grapeview</t>
  </si>
  <si>
    <t>23309</t>
  </si>
  <si>
    <t>Shelton</t>
  </si>
  <si>
    <t>23311</t>
  </si>
  <si>
    <t>Mary M. Knight</t>
  </si>
  <si>
    <t>23402</t>
  </si>
  <si>
    <t>Pioneer</t>
  </si>
  <si>
    <t>23403</t>
  </si>
  <si>
    <t>North Mason</t>
  </si>
  <si>
    <t>23404</t>
  </si>
  <si>
    <t>Hood Canal</t>
  </si>
  <si>
    <t>Okanogan Co.</t>
  </si>
  <si>
    <t>24014</t>
  </si>
  <si>
    <t>Nespelem</t>
  </si>
  <si>
    <t>24019</t>
  </si>
  <si>
    <t>Omak</t>
  </si>
  <si>
    <t>24105</t>
  </si>
  <si>
    <t>Okanogan</t>
  </si>
  <si>
    <t>24111</t>
  </si>
  <si>
    <t>Brewster</t>
  </si>
  <si>
    <t>24122</t>
  </si>
  <si>
    <t>Pateros</t>
  </si>
  <si>
    <t>24350</t>
  </si>
  <si>
    <t>Methow Valley</t>
  </si>
  <si>
    <t>24404</t>
  </si>
  <si>
    <t>Tonasket</t>
  </si>
  <si>
    <t>24410</t>
  </si>
  <si>
    <t>Oroville</t>
  </si>
  <si>
    <t>Pacific Co.</t>
  </si>
  <si>
    <t>25101</t>
  </si>
  <si>
    <t>Ocean Beach</t>
  </si>
  <si>
    <t>25116</t>
  </si>
  <si>
    <t>Raymond</t>
  </si>
  <si>
    <t>25118</t>
  </si>
  <si>
    <t>South Bend</t>
  </si>
  <si>
    <t>25155</t>
  </si>
  <si>
    <t>Naselle-Grays River</t>
  </si>
  <si>
    <t>25160</t>
  </si>
  <si>
    <t>Willapa Valley</t>
  </si>
  <si>
    <t>25200</t>
  </si>
  <si>
    <t>North River</t>
  </si>
  <si>
    <t>Pend Oreille Co.</t>
  </si>
  <si>
    <t>26056</t>
  </si>
  <si>
    <t>Newport</t>
  </si>
  <si>
    <t>26059</t>
  </si>
  <si>
    <t>Cusick</t>
  </si>
  <si>
    <t>26070</t>
  </si>
  <si>
    <t>Selkirk</t>
  </si>
  <si>
    <t>Pierce Co.</t>
  </si>
  <si>
    <t>27001</t>
  </si>
  <si>
    <t>Steilacoom</t>
  </si>
  <si>
    <t>27003</t>
  </si>
  <si>
    <t>Puyallup</t>
  </si>
  <si>
    <t>27010</t>
  </si>
  <si>
    <t>Tacoma</t>
  </si>
  <si>
    <t>27019</t>
  </si>
  <si>
    <t>Carbonado</t>
  </si>
  <si>
    <t>27083</t>
  </si>
  <si>
    <t>University Place</t>
  </si>
  <si>
    <t>27320</t>
  </si>
  <si>
    <t>Sumner</t>
  </si>
  <si>
    <t>27343</t>
  </si>
  <si>
    <t>Dieringer</t>
  </si>
  <si>
    <t>27344</t>
  </si>
  <si>
    <t>Orting</t>
  </si>
  <si>
    <t>27400</t>
  </si>
  <si>
    <t>Clover Park</t>
  </si>
  <si>
    <t>27401</t>
  </si>
  <si>
    <t>Peninsula</t>
  </si>
  <si>
    <t>27402</t>
  </si>
  <si>
    <t>Franklin Pierce</t>
  </si>
  <si>
    <t>27403</t>
  </si>
  <si>
    <t>Bethel</t>
  </si>
  <si>
    <t>27404</t>
  </si>
  <si>
    <t>Eatonville</t>
  </si>
  <si>
    <t>27416</t>
  </si>
  <si>
    <t>White River</t>
  </si>
  <si>
    <t>27417</t>
  </si>
  <si>
    <t>Fife</t>
  </si>
  <si>
    <t>San Juan Co.</t>
  </si>
  <si>
    <t>28010</t>
  </si>
  <si>
    <t>Shaw Island</t>
  </si>
  <si>
    <t>28137</t>
  </si>
  <si>
    <t>Orcas Island</t>
  </si>
  <si>
    <t>28144</t>
  </si>
  <si>
    <t>Lopez Island</t>
  </si>
  <si>
    <t>28149</t>
  </si>
  <si>
    <t>San Juan Island</t>
  </si>
  <si>
    <t>Skagit Co.</t>
  </si>
  <si>
    <t>29011</t>
  </si>
  <si>
    <t>Concrete</t>
  </si>
  <si>
    <t>29100</t>
  </si>
  <si>
    <t>Burlington-Edison</t>
  </si>
  <si>
    <t>29101</t>
  </si>
  <si>
    <t>Sedro-Woolley</t>
  </si>
  <si>
    <t>29103</t>
  </si>
  <si>
    <t>Anacortes</t>
  </si>
  <si>
    <t>29311</t>
  </si>
  <si>
    <t>La Conner</t>
  </si>
  <si>
    <t>29317</t>
  </si>
  <si>
    <t>Conway</t>
  </si>
  <si>
    <t>29320</t>
  </si>
  <si>
    <t>Mount Vernon</t>
  </si>
  <si>
    <t>Skamania Co.</t>
  </si>
  <si>
    <t>30002</t>
  </si>
  <si>
    <t>Skamania</t>
  </si>
  <si>
    <t>30029</t>
  </si>
  <si>
    <t>Mount Pleasant</t>
  </si>
  <si>
    <t>30031</t>
  </si>
  <si>
    <t>Mill A</t>
  </si>
  <si>
    <t>30303</t>
  </si>
  <si>
    <t>Stevenson-Carson</t>
  </si>
  <si>
    <t>Snohomish Co.</t>
  </si>
  <si>
    <t>31002</t>
  </si>
  <si>
    <t>Everett</t>
  </si>
  <si>
    <t>31004</t>
  </si>
  <si>
    <t>Lake Stevens</t>
  </si>
  <si>
    <t>31006</t>
  </si>
  <si>
    <t>Mukilteo</t>
  </si>
  <si>
    <t>31015</t>
  </si>
  <si>
    <t>Edmonds</t>
  </si>
  <si>
    <t>31016</t>
  </si>
  <si>
    <t>Arlington</t>
  </si>
  <si>
    <t>31025</t>
  </si>
  <si>
    <t>Marysville</t>
  </si>
  <si>
    <t>31063</t>
  </si>
  <si>
    <t>Index</t>
  </si>
  <si>
    <t>31103</t>
  </si>
  <si>
    <t>Monroe</t>
  </si>
  <si>
    <t>31201</t>
  </si>
  <si>
    <t>Snohomish</t>
  </si>
  <si>
    <t>31306</t>
  </si>
  <si>
    <t>Lakewood</t>
  </si>
  <si>
    <t>31311</t>
  </si>
  <si>
    <t>Sultan</t>
  </si>
  <si>
    <t>31330</t>
  </si>
  <si>
    <t>Darrington</t>
  </si>
  <si>
    <t>31332</t>
  </si>
  <si>
    <t>Granite Falls</t>
  </si>
  <si>
    <t>31401</t>
  </si>
  <si>
    <t>Stanwood-Camano</t>
  </si>
  <si>
    <t>Spokane Co.</t>
  </si>
  <si>
    <t>32081</t>
  </si>
  <si>
    <t>Spokane</t>
  </si>
  <si>
    <t>32123</t>
  </si>
  <si>
    <t>Orchard Prairie</t>
  </si>
  <si>
    <t>32312</t>
  </si>
  <si>
    <t>Great Northern</t>
  </si>
  <si>
    <t>32325</t>
  </si>
  <si>
    <t>Nine Mile Falls</t>
  </si>
  <si>
    <t>32326</t>
  </si>
  <si>
    <t>Medical Lake</t>
  </si>
  <si>
    <t>32354</t>
  </si>
  <si>
    <t>Mead</t>
  </si>
  <si>
    <t>32356</t>
  </si>
  <si>
    <t>Central Valley</t>
  </si>
  <si>
    <t>32358</t>
  </si>
  <si>
    <t>Freeman</t>
  </si>
  <si>
    <t>32360</t>
  </si>
  <si>
    <t>Cheney</t>
  </si>
  <si>
    <t>32361</t>
  </si>
  <si>
    <t>East Valley</t>
  </si>
  <si>
    <t>32362</t>
  </si>
  <si>
    <t>Liberty</t>
  </si>
  <si>
    <t>32363</t>
  </si>
  <si>
    <t>West Valley</t>
  </si>
  <si>
    <t>32414</t>
  </si>
  <si>
    <t>Deer Park</t>
  </si>
  <si>
    <t>32416</t>
  </si>
  <si>
    <t>Riverside</t>
  </si>
  <si>
    <t>Stevens Co.</t>
  </si>
  <si>
    <t>33030</t>
  </si>
  <si>
    <t>Onion Creek</t>
  </si>
  <si>
    <t>33036</t>
  </si>
  <si>
    <t>Chewelah</t>
  </si>
  <si>
    <t>33049</t>
  </si>
  <si>
    <t>Wellpinit</t>
  </si>
  <si>
    <t>33070</t>
  </si>
  <si>
    <t>Valley</t>
  </si>
  <si>
    <t>33115</t>
  </si>
  <si>
    <t>Colville</t>
  </si>
  <si>
    <t>33183</t>
  </si>
  <si>
    <t>Loon Lake</t>
  </si>
  <si>
    <t>33202</t>
  </si>
  <si>
    <t>Summit Valley</t>
  </si>
  <si>
    <t>33205</t>
  </si>
  <si>
    <t>33206</t>
  </si>
  <si>
    <t>Columbia</t>
  </si>
  <si>
    <t>33207</t>
  </si>
  <si>
    <t>Mary Walker</t>
  </si>
  <si>
    <t>33211</t>
  </si>
  <si>
    <t>Northport</t>
  </si>
  <si>
    <t>33212</t>
  </si>
  <si>
    <t>Kettle Falls</t>
  </si>
  <si>
    <t>Thurston Co.</t>
  </si>
  <si>
    <t>34002</t>
  </si>
  <si>
    <t>Yelm</t>
  </si>
  <si>
    <t>34003</t>
  </si>
  <si>
    <t>North Thurston</t>
  </si>
  <si>
    <t>34033</t>
  </si>
  <si>
    <t>Tumwater</t>
  </si>
  <si>
    <t>34111</t>
  </si>
  <si>
    <t>Olympia</t>
  </si>
  <si>
    <t>34307</t>
  </si>
  <si>
    <t>Rainier</t>
  </si>
  <si>
    <t>34324</t>
  </si>
  <si>
    <t>Griffin</t>
  </si>
  <si>
    <t>34401</t>
  </si>
  <si>
    <t>Rochester</t>
  </si>
  <si>
    <t>34402</t>
  </si>
  <si>
    <t>Tenino</t>
  </si>
  <si>
    <t>Wahkiakum Co.</t>
  </si>
  <si>
    <t>35200</t>
  </si>
  <si>
    <t>Wahkiakum</t>
  </si>
  <si>
    <t>Walla Walla Co.</t>
  </si>
  <si>
    <t>36101</t>
  </si>
  <si>
    <t>Dixie</t>
  </si>
  <si>
    <t>36140</t>
  </si>
  <si>
    <t>Walla Walla</t>
  </si>
  <si>
    <t>36250</t>
  </si>
  <si>
    <t>College Place</t>
  </si>
  <si>
    <t>36300</t>
  </si>
  <si>
    <t>Touchet</t>
  </si>
  <si>
    <t>36400</t>
  </si>
  <si>
    <t>36401</t>
  </si>
  <si>
    <t>Waitsburg</t>
  </si>
  <si>
    <t>36402</t>
  </si>
  <si>
    <t>Prescott</t>
  </si>
  <si>
    <t>Whatcom Co.</t>
  </si>
  <si>
    <t>37501</t>
  </si>
  <si>
    <t>Bellingham</t>
  </si>
  <si>
    <t>37502</t>
  </si>
  <si>
    <t>Ferndale</t>
  </si>
  <si>
    <t>37503</t>
  </si>
  <si>
    <t>Blaine</t>
  </si>
  <si>
    <t>37504</t>
  </si>
  <si>
    <t>Lynden</t>
  </si>
  <si>
    <t>37505</t>
  </si>
  <si>
    <t>Meridian</t>
  </si>
  <si>
    <t>37506</t>
  </si>
  <si>
    <t>Nooksack Valley</t>
  </si>
  <si>
    <t>37507</t>
  </si>
  <si>
    <t>Mount Baker</t>
  </si>
  <si>
    <t>37903</t>
  </si>
  <si>
    <t>Lummi Tribal</t>
  </si>
  <si>
    <t>Whitman Co.</t>
  </si>
  <si>
    <t>38126</t>
  </si>
  <si>
    <t>Lacrosse</t>
  </si>
  <si>
    <t>38264</t>
  </si>
  <si>
    <t>Lamont</t>
  </si>
  <si>
    <t>38265</t>
  </si>
  <si>
    <t>Tekoa</t>
  </si>
  <si>
    <t>38267</t>
  </si>
  <si>
    <t>Pullman</t>
  </si>
  <si>
    <t>38300</t>
  </si>
  <si>
    <t>Colfax</t>
  </si>
  <si>
    <t>38301</t>
  </si>
  <si>
    <t>Palouse</t>
  </si>
  <si>
    <t>38302</t>
  </si>
  <si>
    <t>Garfield</t>
  </si>
  <si>
    <t>38304</t>
  </si>
  <si>
    <t>Steptoe</t>
  </si>
  <si>
    <t>38306</t>
  </si>
  <si>
    <t>Colton</t>
  </si>
  <si>
    <t>38308</t>
  </si>
  <si>
    <t>Endicott</t>
  </si>
  <si>
    <t>38320</t>
  </si>
  <si>
    <t>Rosalia</t>
  </si>
  <si>
    <t>38322</t>
  </si>
  <si>
    <t>St. John</t>
  </si>
  <si>
    <t>38324</t>
  </si>
  <si>
    <t>Oakesdale</t>
  </si>
  <si>
    <t>Yakima Co.</t>
  </si>
  <si>
    <t>39002</t>
  </si>
  <si>
    <t>Union Gap</t>
  </si>
  <si>
    <t>39003</t>
  </si>
  <si>
    <t>Naches Valley</t>
  </si>
  <si>
    <t>39007</t>
  </si>
  <si>
    <t>Yakima</t>
  </si>
  <si>
    <t>39090</t>
  </si>
  <si>
    <t>39119</t>
  </si>
  <si>
    <t>Selah</t>
  </si>
  <si>
    <t>39120</t>
  </si>
  <si>
    <t>Mabton</t>
  </si>
  <si>
    <t>39200</t>
  </si>
  <si>
    <t>Grandview</t>
  </si>
  <si>
    <t>39201</t>
  </si>
  <si>
    <t>Sunnyside</t>
  </si>
  <si>
    <t>39202</t>
  </si>
  <si>
    <t>Toppenish</t>
  </si>
  <si>
    <t>39203</t>
  </si>
  <si>
    <t>Highland</t>
  </si>
  <si>
    <t>39204</t>
  </si>
  <si>
    <t>Granger</t>
  </si>
  <si>
    <t>39205</t>
  </si>
  <si>
    <t>Zillah</t>
  </si>
  <si>
    <t>39207</t>
  </si>
  <si>
    <t>Wapato</t>
  </si>
  <si>
    <t>39208</t>
  </si>
  <si>
    <t>39209</t>
  </si>
  <si>
    <t>Mount Adams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</si>
</sst>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* #,##0_);_(* \(#,##0\);_(* &quot; &quot;_);_(@_)"/>
    <numFmt numFmtId="165" formatCode="_(* #,##0.00_);_(* \(#,##0.00\);_(* &quot; &quot;??_);_(@_)"/>
  </numFmts>
  <fonts count="6" x14ac:knownFonts="1">
    <font>
      <sz val="10"/>
      <name val="MS Sans Serif"/>
    </font>
    <font>
      <b/>
      <sz val="9"/>
      <color rgb="FFFF000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name val="MS Sans Serif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0" fontId="4" fillId="0" borderId="0" applyFont="0" applyFill="0" applyBorder="0" applyAlignment="0" applyProtection="0"/>
  </cellStyleXfs>
  <cellXfs count="94">
    <xf numFmtId="0" fontId="0" fillId="0" borderId="0" xfId="0"/>
    <xf numFmtId="3" fontId="1" fillId="0" borderId="1" xfId="0" applyNumberFormat="1" applyFont="1" applyFill="1" applyBorder="1" applyAlignment="1">
      <alignment horizontal="center"/>
    </xf>
    <xf numFmtId="3" fontId="2" fillId="2" borderId="2" xfId="0" applyNumberFormat="1" applyFont="1" applyFill="1" applyBorder="1" applyAlignment="1">
      <alignment horizontal="center"/>
    </xf>
    <xf numFmtId="3" fontId="2" fillId="0" borderId="2" xfId="0" applyNumberFormat="1" applyFont="1" applyFill="1" applyBorder="1" applyAlignment="1">
      <alignment horizontal="center"/>
    </xf>
    <xf numFmtId="4" fontId="3" fillId="0" borderId="3" xfId="0" applyNumberFormat="1" applyFont="1" applyFill="1" applyBorder="1" applyAlignment="1">
      <alignment horizontal="centerContinuous"/>
    </xf>
    <xf numFmtId="3" fontId="3" fillId="0" borderId="4" xfId="1" applyNumberFormat="1" applyFont="1" applyFill="1" applyBorder="1" applyAlignment="1">
      <alignment horizontal="centerContinuous"/>
    </xf>
    <xf numFmtId="4" fontId="5" fillId="0" borderId="5" xfId="0" applyNumberFormat="1" applyFont="1" applyFill="1" applyBorder="1" applyAlignment="1">
      <alignment horizontal="centerContinuous"/>
    </xf>
    <xf numFmtId="3" fontId="3" fillId="0" borderId="4" xfId="0" applyNumberFormat="1" applyFont="1" applyFill="1" applyBorder="1" applyAlignment="1">
      <alignment horizontal="centerContinuous"/>
    </xf>
    <xf numFmtId="3" fontId="2" fillId="0" borderId="6" xfId="0" applyNumberFormat="1" applyFont="1" applyFill="1" applyBorder="1" applyAlignment="1">
      <alignment horizontal="centerContinuous"/>
    </xf>
    <xf numFmtId="164" fontId="5" fillId="0" borderId="6" xfId="0" applyNumberFormat="1" applyFont="1" applyBorder="1" applyAlignment="1">
      <alignment horizontal="centerContinuous"/>
    </xf>
    <xf numFmtId="0" fontId="5" fillId="0" borderId="6" xfId="0" applyFont="1" applyBorder="1" applyAlignment="1">
      <alignment horizontal="centerContinuous"/>
    </xf>
    <xf numFmtId="40" fontId="2" fillId="0" borderId="5" xfId="1" applyFont="1" applyFill="1" applyBorder="1" applyAlignment="1">
      <alignment horizontal="centerContinuous"/>
    </xf>
    <xf numFmtId="2" fontId="2" fillId="3" borderId="0" xfId="0" applyNumberFormat="1" applyFont="1" applyFill="1" applyBorder="1" applyAlignment="1"/>
    <xf numFmtId="164" fontId="2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0" fontId="2" fillId="0" borderId="7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4" fontId="2" fillId="0" borderId="8" xfId="0" applyNumberFormat="1" applyFont="1" applyFill="1" applyBorder="1" applyAlignment="1">
      <alignment horizontal="center"/>
    </xf>
    <xf numFmtId="3" fontId="2" fillId="0" borderId="1" xfId="1" applyNumberFormat="1" applyFont="1" applyFill="1" applyBorder="1" applyAlignment="1">
      <alignment horizontal="center"/>
    </xf>
    <xf numFmtId="0" fontId="2" fillId="0" borderId="9" xfId="0" applyNumberFormat="1" applyFont="1" applyFill="1" applyBorder="1" applyAlignment="1">
      <alignment horizontal="center"/>
    </xf>
    <xf numFmtId="0" fontId="2" fillId="0" borderId="2" xfId="0" applyNumberFormat="1" applyFont="1" applyFill="1" applyBorder="1" applyAlignment="1">
      <alignment horizontal="center"/>
    </xf>
    <xf numFmtId="40" fontId="2" fillId="0" borderId="9" xfId="1" applyFont="1" applyFill="1" applyBorder="1" applyAlignment="1">
      <alignment horizontal="center"/>
    </xf>
    <xf numFmtId="2" fontId="2" fillId="3" borderId="0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/>
    </xf>
    <xf numFmtId="0" fontId="2" fillId="0" borderId="11" xfId="0" applyNumberFormat="1" applyFont="1" applyFill="1" applyBorder="1" applyAlignment="1">
      <alignment horizontal="center"/>
    </xf>
    <xf numFmtId="0" fontId="2" fillId="0" borderId="12" xfId="0" applyNumberFormat="1" applyFont="1" applyFill="1" applyBorder="1" applyAlignment="1">
      <alignment horizontal="center"/>
    </xf>
    <xf numFmtId="3" fontId="2" fillId="0" borderId="7" xfId="1" applyNumberFormat="1" applyFont="1" applyFill="1" applyBorder="1" applyAlignment="1">
      <alignment horizontal="center"/>
    </xf>
    <xf numFmtId="4" fontId="2" fillId="0" borderId="13" xfId="0" applyNumberFormat="1" applyFont="1" applyFill="1" applyBorder="1" applyAlignment="1">
      <alignment horizontal="center"/>
    </xf>
    <xf numFmtId="3" fontId="2" fillId="0" borderId="7" xfId="0" applyNumberFormat="1" applyFont="1" applyFill="1" applyBorder="1" applyAlignment="1">
      <alignment horizontal="center"/>
    </xf>
    <xf numFmtId="164" fontId="2" fillId="0" borderId="13" xfId="0" applyNumberFormat="1" applyFont="1" applyFill="1" applyBorder="1" applyAlignment="1">
      <alignment horizontal="center"/>
    </xf>
    <xf numFmtId="40" fontId="2" fillId="0" borderId="13" xfId="1" applyFont="1" applyFill="1" applyBorder="1" applyAlignment="1">
      <alignment horizontal="center"/>
    </xf>
    <xf numFmtId="0" fontId="2" fillId="0" borderId="14" xfId="0" applyNumberFormat="1" applyFont="1" applyFill="1" applyBorder="1" applyAlignment="1">
      <alignment horizontal="left"/>
    </xf>
    <xf numFmtId="0" fontId="2" fillId="2" borderId="11" xfId="0" applyNumberFormat="1" applyFont="1" applyFill="1" applyBorder="1"/>
    <xf numFmtId="0" fontId="2" fillId="0" borderId="11" xfId="0" applyNumberFormat="1" applyFont="1" applyFill="1" applyBorder="1" applyAlignment="1">
      <alignment horizontal="left"/>
    </xf>
    <xf numFmtId="4" fontId="2" fillId="0" borderId="14" xfId="0" applyNumberFormat="1" applyFont="1" applyFill="1" applyBorder="1" applyAlignment="1">
      <alignment horizontal="center"/>
    </xf>
    <xf numFmtId="3" fontId="2" fillId="0" borderId="10" xfId="1" applyNumberFormat="1" applyFont="1" applyFill="1" applyBorder="1" applyAlignment="1">
      <alignment horizontal="center"/>
    </xf>
    <xf numFmtId="4" fontId="2" fillId="0" borderId="12" xfId="0" applyNumberFormat="1" applyFont="1" applyFill="1" applyBorder="1" applyAlignment="1">
      <alignment horizontal="center"/>
    </xf>
    <xf numFmtId="38" fontId="2" fillId="0" borderId="11" xfId="1" applyNumberFormat="1" applyFont="1" applyFill="1" applyBorder="1" applyAlignment="1">
      <alignment horizontal="center"/>
    </xf>
    <xf numFmtId="164" fontId="2" fillId="0" borderId="11" xfId="0" applyNumberFormat="1" applyFont="1" applyFill="1" applyBorder="1" applyAlignment="1">
      <alignment horizontal="center"/>
    </xf>
    <xf numFmtId="164" fontId="2" fillId="0" borderId="12" xfId="0" applyNumberFormat="1" applyFont="1" applyFill="1" applyBorder="1" applyAlignment="1">
      <alignment horizontal="center"/>
    </xf>
    <xf numFmtId="3" fontId="2" fillId="0" borderId="10" xfId="0" applyNumberFormat="1" applyFont="1" applyFill="1" applyBorder="1" applyAlignment="1">
      <alignment horizontal="center"/>
    </xf>
    <xf numFmtId="40" fontId="2" fillId="0" borderId="12" xfId="1" applyFont="1" applyFill="1" applyBorder="1" applyAlignment="1">
      <alignment horizontal="center"/>
    </xf>
    <xf numFmtId="2" fontId="2" fillId="3" borderId="0" xfId="0" applyNumberFormat="1" applyFont="1" applyFill="1" applyBorder="1"/>
    <xf numFmtId="164" fontId="2" fillId="0" borderId="0" xfId="0" applyNumberFormat="1" applyFont="1" applyFill="1" applyBorder="1"/>
    <xf numFmtId="0" fontId="2" fillId="0" borderId="0" xfId="0" applyNumberFormat="1" applyFont="1" applyFill="1" applyBorder="1"/>
    <xf numFmtId="0" fontId="2" fillId="0" borderId="2" xfId="0" applyNumberFormat="1" applyFont="1" applyFill="1" applyBorder="1"/>
    <xf numFmtId="4" fontId="2" fillId="0" borderId="2" xfId="0" applyNumberFormat="1" applyFont="1" applyFill="1" applyBorder="1"/>
    <xf numFmtId="3" fontId="2" fillId="0" borderId="0" xfId="1" applyNumberFormat="1" applyFont="1" applyFill="1" applyBorder="1"/>
    <xf numFmtId="4" fontId="2" fillId="0" borderId="0" xfId="0" applyNumberFormat="1" applyFont="1" applyFill="1" applyBorder="1"/>
    <xf numFmtId="3" fontId="2" fillId="0" borderId="0" xfId="0" applyNumberFormat="1" applyFont="1" applyFill="1" applyBorder="1"/>
    <xf numFmtId="40" fontId="2" fillId="0" borderId="13" xfId="1" applyFont="1" applyFill="1" applyBorder="1"/>
    <xf numFmtId="2" fontId="2" fillId="0" borderId="0" xfId="0" applyNumberFormat="1" applyFont="1" applyFill="1" applyBorder="1"/>
    <xf numFmtId="38" fontId="2" fillId="0" borderId="7" xfId="1" applyNumberFormat="1" applyFont="1" applyFill="1" applyBorder="1" applyAlignment="1">
      <alignment horizontal="left"/>
    </xf>
    <xf numFmtId="4" fontId="2" fillId="0" borderId="0" xfId="1" applyNumberFormat="1" applyFont="1" applyFill="1" applyBorder="1"/>
    <xf numFmtId="40" fontId="2" fillId="0" borderId="0" xfId="1" applyNumberFormat="1" applyFont="1" applyFill="1" applyBorder="1"/>
    <xf numFmtId="2" fontId="5" fillId="0" borderId="0" xfId="1" applyNumberFormat="1" applyFont="1" applyBorder="1"/>
    <xf numFmtId="0" fontId="5" fillId="0" borderId="7" xfId="0" applyFont="1" applyBorder="1"/>
    <xf numFmtId="0" fontId="5" fillId="0" borderId="0" xfId="0" applyFont="1" applyBorder="1"/>
    <xf numFmtId="0" fontId="5" fillId="0" borderId="0" xfId="0" applyFont="1" applyFill="1" applyBorder="1"/>
    <xf numFmtId="3" fontId="5" fillId="0" borderId="0" xfId="0" applyNumberFormat="1" applyFont="1" applyFill="1" applyBorder="1"/>
    <xf numFmtId="40" fontId="5" fillId="0" borderId="13" xfId="1" applyFont="1" applyFill="1" applyBorder="1"/>
    <xf numFmtId="2" fontId="5" fillId="0" borderId="0" xfId="0" applyNumberFormat="1" applyFont="1" applyFill="1" applyBorder="1"/>
    <xf numFmtId="164" fontId="5" fillId="0" borderId="0" xfId="0" applyNumberFormat="1" applyFont="1"/>
    <xf numFmtId="0" fontId="5" fillId="0" borderId="0" xfId="0" applyFont="1"/>
    <xf numFmtId="0" fontId="2" fillId="0" borderId="7" xfId="0" applyNumberFormat="1" applyFont="1" applyFill="1" applyBorder="1"/>
    <xf numFmtId="0" fontId="5" fillId="0" borderId="0" xfId="0" applyNumberFormat="1" applyFont="1" applyFill="1" applyBorder="1"/>
    <xf numFmtId="4" fontId="5" fillId="0" borderId="0" xfId="0" applyNumberFormat="1" applyFont="1" applyFill="1" applyBorder="1"/>
    <xf numFmtId="3" fontId="5" fillId="0" borderId="0" xfId="1" applyNumberFormat="1" applyFont="1" applyFill="1" applyBorder="1"/>
    <xf numFmtId="164" fontId="5" fillId="0" borderId="0" xfId="0" applyNumberFormat="1" applyFont="1" applyFill="1" applyBorder="1"/>
    <xf numFmtId="4" fontId="5" fillId="0" borderId="0" xfId="0" applyNumberFormat="1" applyFont="1" applyBorder="1"/>
    <xf numFmtId="3" fontId="5" fillId="0" borderId="0" xfId="0" applyNumberFormat="1" applyFont="1" applyBorder="1"/>
    <xf numFmtId="43" fontId="5" fillId="0" borderId="0" xfId="0" applyNumberFormat="1" applyFont="1" applyBorder="1"/>
    <xf numFmtId="4" fontId="5" fillId="0" borderId="0" xfId="1" applyNumberFormat="1" applyFont="1" applyFill="1" applyBorder="1"/>
    <xf numFmtId="40" fontId="5" fillId="0" borderId="13" xfId="1" applyFont="1" applyBorder="1"/>
    <xf numFmtId="2" fontId="5" fillId="0" borderId="0" xfId="0" applyNumberFormat="1" applyFont="1" applyBorder="1"/>
    <xf numFmtId="0" fontId="2" fillId="0" borderId="7" xfId="0" applyFont="1" applyBorder="1"/>
    <xf numFmtId="43" fontId="2" fillId="0" borderId="0" xfId="0" applyNumberFormat="1" applyFont="1" applyBorder="1"/>
    <xf numFmtId="4" fontId="2" fillId="0" borderId="0" xfId="0" applyNumberFormat="1" applyFont="1" applyBorder="1"/>
    <xf numFmtId="40" fontId="2" fillId="0" borderId="13" xfId="1" applyFont="1" applyBorder="1"/>
    <xf numFmtId="0" fontId="0" fillId="0" borderId="7" xfId="0" applyBorder="1"/>
    <xf numFmtId="0" fontId="0" fillId="0" borderId="0" xfId="0" applyBorder="1"/>
    <xf numFmtId="3" fontId="0" fillId="0" borderId="0" xfId="0" applyNumberFormat="1" applyBorder="1"/>
    <xf numFmtId="40" fontId="0" fillId="0" borderId="13" xfId="1" applyFont="1" applyBorder="1"/>
    <xf numFmtId="164" fontId="5" fillId="0" borderId="0" xfId="0" applyNumberFormat="1" applyFont="1" applyBorder="1"/>
    <xf numFmtId="165" fontId="2" fillId="0" borderId="0" xfId="0" applyNumberFormat="1" applyFont="1" applyFill="1" applyBorder="1"/>
    <xf numFmtId="0" fontId="5" fillId="0" borderId="7" xfId="0" applyFont="1" applyFill="1" applyBorder="1"/>
    <xf numFmtId="43" fontId="5" fillId="0" borderId="0" xfId="0" applyNumberFormat="1" applyFont="1" applyFill="1" applyBorder="1"/>
    <xf numFmtId="0" fontId="2" fillId="0" borderId="0" xfId="0" applyFont="1" applyBorder="1"/>
    <xf numFmtId="40" fontId="2" fillId="0" borderId="0" xfId="1" applyFont="1" applyBorder="1"/>
    <xf numFmtId="40" fontId="0" fillId="0" borderId="0" xfId="1" applyFont="1" applyBorder="1"/>
    <xf numFmtId="3" fontId="2" fillId="0" borderId="0" xfId="1" applyNumberFormat="1" applyFont="1" applyBorder="1"/>
    <xf numFmtId="3" fontId="5" fillId="0" borderId="0" xfId="0" quotePrefix="1" applyNumberFormat="1" applyFont="1" applyFill="1" applyBorder="1"/>
    <xf numFmtId="49" fontId="5" fillId="0" borderId="0" xfId="0" applyNumberFormat="1" applyFont="1" applyAlignment="1">
      <alignment horizontal="left"/>
    </xf>
    <xf numFmtId="40" fontId="5" fillId="0" borderId="0" xfId="1" applyFon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pportionment/Sch%20Finance/0ArchiveFinancial%20Summaries-rg/1516/1516%20Financial%20Reporting%20Summary/1516%20Section%203-working/%231%201516%20Exp_Rev_FB%20per%20pupil-RG%20-%20Fund%20Balanc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516  Exp_Rev_FB by enroll (2)"/>
      <sheetName val="1516  Exp_Rev_FB by enroll"/>
      <sheetName val="Exp_Rev_FB by County 1516 (2)"/>
      <sheetName val="Exp_Rev_FB by County 1516"/>
      <sheetName val="Exp_Rev_FB by County 1415"/>
      <sheetName val="Exp_Rev_FB by County 1314"/>
      <sheetName val="Exp_Rev_FB by County 1213"/>
      <sheetName val="report comparison verify"/>
      <sheetName val="1516 enrollment_Rev_Exp by size"/>
      <sheetName val="Master 1516"/>
      <sheetName val="Master by county 1516"/>
      <sheetName val="Master by county 1415"/>
      <sheetName val="Master by county 1314"/>
      <sheetName val="Master by county 1213"/>
      <sheetName val="Master 1415"/>
      <sheetName val="Master 1314"/>
      <sheetName val="Master 1213"/>
      <sheetName val="1415 Access"/>
      <sheetName val="1314 Access"/>
      <sheetName val="1213 Access"/>
      <sheetName val="1516 Access"/>
      <sheetName val="1415  Exp_Rev_FB by enroll"/>
      <sheetName val="1314  Exp_Rev_FB by enroll"/>
      <sheetName val="1213  Exp_Rev_FB by enroll"/>
      <sheetName val="1415 enrollment_Rev_Exp by size"/>
      <sheetName val="1314 enrollment_Rev_Exp by size"/>
      <sheetName val="1213 enrollment_Rev_Exp by size"/>
      <sheetName val="2013-14 Enrollment"/>
      <sheetName val="2012-13 Enrollment"/>
      <sheetName val="2014-15 Enrollmen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3">
          <cell r="O3">
            <v>2174.7528359867142</v>
          </cell>
          <cell r="AM3">
            <v>332.68001835876424</v>
          </cell>
          <cell r="BM3">
            <v>8243.7126201991359</v>
          </cell>
          <cell r="DZ3">
            <v>872.88586957062705</v>
          </cell>
          <cell r="EZ3">
            <v>129.60217799842493</v>
          </cell>
        </row>
        <row r="14">
          <cell r="O14">
            <v>938.26022290372669</v>
          </cell>
          <cell r="AM14">
            <v>256.4229991278749</v>
          </cell>
          <cell r="BM14">
            <v>9391.0117347920623</v>
          </cell>
          <cell r="DZ14">
            <v>1143.6849847071014</v>
          </cell>
          <cell r="EZ14">
            <v>15.255112987294821</v>
          </cell>
        </row>
        <row r="19">
          <cell r="O19">
            <v>1874.9035217182623</v>
          </cell>
          <cell r="AM19">
            <v>260.6496550275977</v>
          </cell>
          <cell r="BM19">
            <v>8466.1399598032149</v>
          </cell>
          <cell r="DZ19">
            <v>927.0823344132466</v>
          </cell>
          <cell r="EZ19">
            <v>12.612628989680822</v>
          </cell>
        </row>
        <row r="28">
          <cell r="O28">
            <v>1529.7684392122392</v>
          </cell>
          <cell r="AM28">
            <v>237.1328695537905</v>
          </cell>
          <cell r="BM28">
            <v>8354.8728249463675</v>
          </cell>
          <cell r="DZ28">
            <v>754.95287260712689</v>
          </cell>
          <cell r="EZ28">
            <v>17.444747722903919</v>
          </cell>
        </row>
        <row r="38">
          <cell r="O38">
            <v>1658.4719180559546</v>
          </cell>
          <cell r="AM38">
            <v>254.53549628425372</v>
          </cell>
          <cell r="BM38">
            <v>8511.1878978160457</v>
          </cell>
          <cell r="DZ38">
            <v>1046.5727432387587</v>
          </cell>
          <cell r="EZ38">
            <v>49.15981251608045</v>
          </cell>
        </row>
        <row r="46">
          <cell r="O46">
            <v>1535.0111334167464</v>
          </cell>
          <cell r="AM46">
            <v>146.93688266260475</v>
          </cell>
          <cell r="BM46">
            <v>8332.4341222196617</v>
          </cell>
          <cell r="DZ46">
            <v>1032.7839059857672</v>
          </cell>
          <cell r="EZ46">
            <v>18.266602933217833</v>
          </cell>
        </row>
        <row r="57">
          <cell r="O57">
            <v>1873.9234742833009</v>
          </cell>
          <cell r="AM57">
            <v>261.63272282730406</v>
          </cell>
          <cell r="BM57">
            <v>8258.1841849198699</v>
          </cell>
          <cell r="DZ57">
            <v>655.86100288164153</v>
          </cell>
          <cell r="EZ57">
            <v>168.59924025973038</v>
          </cell>
        </row>
        <row r="62">
          <cell r="O62">
            <v>2726.5894175358389</v>
          </cell>
          <cell r="AM62">
            <v>429.71595942277469</v>
          </cell>
          <cell r="BM62">
            <v>10644.656808115447</v>
          </cell>
          <cell r="DZ62">
            <v>904.18278801733584</v>
          </cell>
          <cell r="EZ62">
            <v>18.821736438538839</v>
          </cell>
        </row>
        <row r="71">
          <cell r="O71">
            <v>1958.5465163262077</v>
          </cell>
          <cell r="AM71">
            <v>186.84021599376774</v>
          </cell>
          <cell r="BM71">
            <v>8236.6123272610566</v>
          </cell>
          <cell r="DZ71">
            <v>835.88535847762489</v>
          </cell>
          <cell r="EZ71">
            <v>210.32509364140313</v>
          </cell>
        </row>
        <row r="80">
          <cell r="O80">
            <v>1502.7156027467809</v>
          </cell>
          <cell r="AM80">
            <v>240.92716550760395</v>
          </cell>
          <cell r="BM80">
            <v>8715.0933397262779</v>
          </cell>
          <cell r="DZ80">
            <v>1012.1008541684598</v>
          </cell>
          <cell r="EZ80">
            <v>98.592464794408102</v>
          </cell>
        </row>
        <row r="88">
          <cell r="O88">
            <v>1014.822068091227</v>
          </cell>
          <cell r="AM88">
            <v>282.52233748186785</v>
          </cell>
          <cell r="BM88">
            <v>12323.465704499189</v>
          </cell>
          <cell r="DZ88">
            <v>3902.6727086558503</v>
          </cell>
          <cell r="EZ88">
            <v>31.543181735070757</v>
          </cell>
        </row>
        <row r="94">
          <cell r="O94">
            <v>1239.0028662077589</v>
          </cell>
          <cell r="AM94">
            <v>115.04281474723351</v>
          </cell>
          <cell r="BM94">
            <v>8823.9539833214621</v>
          </cell>
          <cell r="DZ94">
            <v>1115.033596957473</v>
          </cell>
          <cell r="EZ94">
            <v>26.715475061634745</v>
          </cell>
        </row>
        <row r="97">
          <cell r="O97">
            <v>2870.8868940754041</v>
          </cell>
          <cell r="AM97">
            <v>361.59366584380609</v>
          </cell>
          <cell r="BM97">
            <v>9775.189323384202</v>
          </cell>
          <cell r="DZ97">
            <v>967.49259425493733</v>
          </cell>
          <cell r="EZ97">
            <v>15.989676840215441</v>
          </cell>
        </row>
        <row r="110">
          <cell r="O110">
            <v>1739.1827545054111</v>
          </cell>
          <cell r="AM110">
            <v>194.94670048136194</v>
          </cell>
          <cell r="BM110">
            <v>8732.4080415469598</v>
          </cell>
          <cell r="DZ110">
            <v>1190.2793903898034</v>
          </cell>
          <cell r="EZ110">
            <v>32.415909423375389</v>
          </cell>
        </row>
        <row r="126">
          <cell r="O126">
            <v>2003.121128683385</v>
          </cell>
          <cell r="AM126">
            <v>200.98246932852533</v>
          </cell>
          <cell r="BM126">
            <v>9112.8498362619921</v>
          </cell>
          <cell r="DZ126">
            <v>1435.7706765437501</v>
          </cell>
          <cell r="EZ126">
            <v>124.23976697455747</v>
          </cell>
        </row>
        <row r="131">
          <cell r="O131">
            <v>1718.731179835353</v>
          </cell>
          <cell r="AM131">
            <v>234.6373426480601</v>
          </cell>
          <cell r="BM131">
            <v>7855.9803741786718</v>
          </cell>
          <cell r="DZ131">
            <v>1110.290835301897</v>
          </cell>
          <cell r="EZ131">
            <v>41.50419850987312</v>
          </cell>
        </row>
        <row r="139">
          <cell r="O139">
            <v>2499.8425693218401</v>
          </cell>
          <cell r="AM139">
            <v>309.40383909717178</v>
          </cell>
          <cell r="BM139">
            <v>8493.6634749195127</v>
          </cell>
          <cell r="DZ139">
            <v>1020.1257797625231</v>
          </cell>
          <cell r="EZ139">
            <v>183.75425277806627</v>
          </cell>
        </row>
        <row r="162">
          <cell r="O162">
            <v>2707.5836969621723</v>
          </cell>
          <cell r="AM162">
            <v>561.26471754654199</v>
          </cell>
          <cell r="BM162">
            <v>7791.9457728438874</v>
          </cell>
          <cell r="DZ162">
            <v>771.28510602785695</v>
          </cell>
          <cell r="EZ162">
            <v>229.69393185439895</v>
          </cell>
        </row>
        <row r="171">
          <cell r="O171">
            <v>2256.1165142360273</v>
          </cell>
          <cell r="AM171">
            <v>352.12837567415022</v>
          </cell>
          <cell r="BM171">
            <v>8109.188266145974</v>
          </cell>
          <cell r="DZ171">
            <v>878.29688597725954</v>
          </cell>
          <cell r="EZ171">
            <v>29.4285805020989</v>
          </cell>
        </row>
        <row r="179">
          <cell r="O179">
            <v>2483.7765023619418</v>
          </cell>
          <cell r="AM179">
            <v>211.94877778105149</v>
          </cell>
          <cell r="BM179">
            <v>8221.3667855003296</v>
          </cell>
          <cell r="DZ179">
            <v>722.70949981831222</v>
          </cell>
          <cell r="EZ179">
            <v>53.344101038075884</v>
          </cell>
        </row>
        <row r="192">
          <cell r="O192">
            <v>2391.8576078085398</v>
          </cell>
          <cell r="AM192">
            <v>313.95032100527686</v>
          </cell>
          <cell r="BM192">
            <v>10609.143637883581</v>
          </cell>
          <cell r="DZ192">
            <v>958.95596131415573</v>
          </cell>
          <cell r="EZ192">
            <v>330.18495719378944</v>
          </cell>
        </row>
        <row r="208">
          <cell r="O208">
            <v>1534.9845512895515</v>
          </cell>
          <cell r="AM208">
            <v>167.66952880806326</v>
          </cell>
          <cell r="BM208">
            <v>8890.4306174469712</v>
          </cell>
          <cell r="DZ208">
            <v>1080.8362787704548</v>
          </cell>
          <cell r="EZ208">
            <v>293.1512168418941</v>
          </cell>
        </row>
        <row r="218">
          <cell r="O218">
            <v>2623.9694812832054</v>
          </cell>
          <cell r="AM218">
            <v>292.1546518230117</v>
          </cell>
          <cell r="BM218">
            <v>12097.072494626273</v>
          </cell>
          <cell r="DZ218">
            <v>972.92967007340724</v>
          </cell>
          <cell r="EZ218">
            <v>54.863000365007906</v>
          </cell>
        </row>
        <row r="228">
          <cell r="O228">
            <v>2228.423640946819</v>
          </cell>
          <cell r="AM228">
            <v>170.02932185674766</v>
          </cell>
          <cell r="BM228">
            <v>8614.0945908392277</v>
          </cell>
          <cell r="DZ228">
            <v>1145.8930869966186</v>
          </cell>
          <cell r="EZ228">
            <v>243.13532124193057</v>
          </cell>
        </row>
        <row r="239">
          <cell r="O239">
            <v>946.54771654997705</v>
          </cell>
          <cell r="AM239">
            <v>130.83841552679203</v>
          </cell>
          <cell r="BM239">
            <v>8760.0742374253514</v>
          </cell>
          <cell r="DZ239">
            <v>1133.1552384451984</v>
          </cell>
          <cell r="EZ239">
            <v>38.396769705699135</v>
          </cell>
        </row>
        <row r="248">
          <cell r="O248">
            <v>1933.6589645541869</v>
          </cell>
          <cell r="AM248">
            <v>277.9482342347045</v>
          </cell>
          <cell r="BM248">
            <v>10218.870546434537</v>
          </cell>
          <cell r="DZ248">
            <v>1146.3635120849865</v>
          </cell>
          <cell r="EZ248">
            <v>243.79682605972019</v>
          </cell>
        </row>
        <row r="253">
          <cell r="O253">
            <v>1614.3498094576587</v>
          </cell>
          <cell r="AM253">
            <v>416.24406315117608</v>
          </cell>
          <cell r="BM253">
            <v>9496.8705626161554</v>
          </cell>
          <cell r="DZ253">
            <v>1895.9932355904311</v>
          </cell>
          <cell r="EZ253">
            <v>34.595186693949579</v>
          </cell>
        </row>
        <row r="271">
          <cell r="O271">
            <v>2370.780927270438</v>
          </cell>
          <cell r="AM271">
            <v>265.35970059135263</v>
          </cell>
          <cell r="BM271">
            <v>8195.0911905085304</v>
          </cell>
          <cell r="DZ271">
            <v>904.51955047612967</v>
          </cell>
          <cell r="EZ271">
            <v>73.471800092908907</v>
          </cell>
        </row>
        <row r="278">
          <cell r="O278">
            <v>2729.325517384219</v>
          </cell>
          <cell r="AM278">
            <v>637.65723193311192</v>
          </cell>
          <cell r="BM278">
            <v>8454.7526911610003</v>
          </cell>
          <cell r="DZ278">
            <v>639.695652173913</v>
          </cell>
          <cell r="EZ278">
            <v>728.4883823601549</v>
          </cell>
        </row>
        <row r="288">
          <cell r="O288">
            <v>2354.7646527163979</v>
          </cell>
          <cell r="AM288">
            <v>314.07426555338844</v>
          </cell>
          <cell r="BM288">
            <v>8386.1471622532354</v>
          </cell>
          <cell r="DZ288">
            <v>1007.3933149769795</v>
          </cell>
          <cell r="EZ288">
            <v>127.26937074726386</v>
          </cell>
        </row>
        <row r="294">
          <cell r="O294">
            <v>1287.3081182588594</v>
          </cell>
          <cell r="AM294">
            <v>242.65282164869024</v>
          </cell>
          <cell r="BM294">
            <v>8743.2395030816642</v>
          </cell>
          <cell r="DZ294">
            <v>2372.3958879044685</v>
          </cell>
          <cell r="EZ294">
            <v>606.43984976887509</v>
          </cell>
        </row>
        <row r="311">
          <cell r="O311">
            <v>2425.4204818212952</v>
          </cell>
          <cell r="AM311">
            <v>291.96601628442897</v>
          </cell>
          <cell r="BM311">
            <v>8182.4227571300571</v>
          </cell>
          <cell r="DZ311">
            <v>628.67862133621793</v>
          </cell>
          <cell r="EZ311">
            <v>144.6922704199801</v>
          </cell>
        </row>
        <row r="328">
          <cell r="O328">
            <v>1998.0378613405712</v>
          </cell>
          <cell r="AM328">
            <v>239.28907527220787</v>
          </cell>
          <cell r="BM328">
            <v>8426.8354836728922</v>
          </cell>
          <cell r="DZ328">
            <v>891.96974294332267</v>
          </cell>
          <cell r="EZ328">
            <v>43.806657271081129</v>
          </cell>
        </row>
        <row r="342">
          <cell r="O342">
            <v>1001.0376861527947</v>
          </cell>
          <cell r="AM342">
            <v>223.69205969544819</v>
          </cell>
          <cell r="BM342">
            <v>9385.3353107371458</v>
          </cell>
          <cell r="DZ342">
            <v>1410.517475503922</v>
          </cell>
          <cell r="EZ342">
            <v>520.80414052538833</v>
          </cell>
        </row>
        <row r="353">
          <cell r="O353">
            <v>2180.6455968689775</v>
          </cell>
          <cell r="AM353">
            <v>287.02220106838001</v>
          </cell>
          <cell r="BM353">
            <v>7894.6622969076534</v>
          </cell>
          <cell r="DZ353">
            <v>675.24918139863689</v>
          </cell>
          <cell r="EZ353">
            <v>34.58004406151867</v>
          </cell>
        </row>
        <row r="357">
          <cell r="O357">
            <v>2227.1143649204641</v>
          </cell>
          <cell r="AM357">
            <v>264.77586851774441</v>
          </cell>
          <cell r="BM357">
            <v>9926.6993685507477</v>
          </cell>
          <cell r="DZ357">
            <v>831.23605641240022</v>
          </cell>
          <cell r="EZ357">
            <v>147.71344964907263</v>
          </cell>
        </row>
        <row r="367">
          <cell r="O367">
            <v>2017.7423926861597</v>
          </cell>
          <cell r="AM367">
            <v>229.96281995798512</v>
          </cell>
          <cell r="BM367">
            <v>8792.4667013785584</v>
          </cell>
          <cell r="DZ367">
            <v>1155.3877633821103</v>
          </cell>
          <cell r="EZ367">
            <v>77.210341664187254</v>
          </cell>
        </row>
        <row r="377">
          <cell r="O377">
            <v>2657.3666315236565</v>
          </cell>
          <cell r="AM377">
            <v>316.65971068347511</v>
          </cell>
          <cell r="BM377">
            <v>7992.2916892424746</v>
          </cell>
          <cell r="DZ377">
            <v>770.04536232669295</v>
          </cell>
          <cell r="EZ377">
            <v>116.83614439788809</v>
          </cell>
        </row>
        <row r="393">
          <cell r="O393">
            <v>2328.014852135344</v>
          </cell>
          <cell r="AM393">
            <v>358.64410425346387</v>
          </cell>
          <cell r="BM393">
            <v>9766.1094381466046</v>
          </cell>
          <cell r="DZ393">
            <v>650.64112435272216</v>
          </cell>
          <cell r="EZ393">
            <v>47.415728450085588</v>
          </cell>
        </row>
        <row r="411">
          <cell r="O411">
            <v>799.93684851632759</v>
          </cell>
          <cell r="AM411">
            <v>151.8651666203024</v>
          </cell>
          <cell r="BM411">
            <v>8948.1570305662335</v>
          </cell>
          <cell r="DZ411">
            <v>1532.3384418457852</v>
          </cell>
          <cell r="EZ411">
            <v>25.807496226933004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Z414"/>
  <sheetViews>
    <sheetView tabSelected="1" zoomScaleNormal="100" zoomScaleSheetLayoutView="80" workbookViewId="0">
      <selection activeCell="R250" sqref="R238:U250"/>
    </sheetView>
  </sheetViews>
  <sheetFormatPr defaultColWidth="9.140625" defaultRowHeight="12" x14ac:dyDescent="0.2"/>
  <cols>
    <col min="1" max="1" width="18.5703125" style="57" bestFit="1" customWidth="1"/>
    <col min="2" max="2" width="8.140625" style="57" hidden="1" customWidth="1"/>
    <col min="3" max="3" width="17.7109375" style="57" bestFit="1" customWidth="1"/>
    <col min="4" max="4" width="14.85546875" style="69" bestFit="1" customWidth="1"/>
    <col min="5" max="5" width="16.5703125" style="70" bestFit="1" customWidth="1"/>
    <col min="6" max="6" width="14.5703125" style="57" bestFit="1" customWidth="1"/>
    <col min="7" max="7" width="17.28515625" style="70" bestFit="1" customWidth="1"/>
    <col min="8" max="8" width="12.85546875" style="57" bestFit="1" customWidth="1"/>
    <col min="9" max="9" width="12" style="83" bestFit="1" customWidth="1"/>
    <col min="10" max="10" width="15.7109375" style="83" bestFit="1" customWidth="1"/>
    <col min="11" max="13" width="12" style="83" bestFit="1" customWidth="1"/>
    <col min="14" max="14" width="16" style="70" bestFit="1" customWidth="1"/>
    <col min="15" max="15" width="15.5703125" style="93" bestFit="1" customWidth="1"/>
    <col min="16" max="16" width="6.28515625" style="74" hidden="1" customWidth="1"/>
    <col min="17" max="52" width="9.140625" style="83"/>
    <col min="53" max="16384" width="9.140625" style="57"/>
  </cols>
  <sheetData>
    <row r="1" spans="1:52" s="14" customFormat="1" ht="12.75" x14ac:dyDescent="0.2">
      <c r="A1" s="1"/>
      <c r="B1" s="2" t="s">
        <v>0</v>
      </c>
      <c r="C1" s="3"/>
      <c r="D1" s="4" t="s">
        <v>1</v>
      </c>
      <c r="E1" s="5" t="s">
        <v>2</v>
      </c>
      <c r="F1" s="6"/>
      <c r="G1" s="7" t="s">
        <v>3</v>
      </c>
      <c r="H1" s="8"/>
      <c r="I1" s="9"/>
      <c r="J1" s="9"/>
      <c r="K1" s="9"/>
      <c r="L1" s="9"/>
      <c r="M1" s="10"/>
      <c r="N1" s="7" t="s">
        <v>4</v>
      </c>
      <c r="O1" s="11"/>
      <c r="P1" s="12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</row>
    <row r="2" spans="1:52" s="16" customFormat="1" x14ac:dyDescent="0.2">
      <c r="A2" s="15"/>
      <c r="D2" s="17"/>
      <c r="E2" s="18"/>
      <c r="F2" s="19" t="s">
        <v>5</v>
      </c>
      <c r="G2" s="18"/>
      <c r="H2" s="20" t="s">
        <v>6</v>
      </c>
      <c r="I2" s="20" t="s">
        <v>7</v>
      </c>
      <c r="J2" s="20" t="s">
        <v>8</v>
      </c>
      <c r="K2" s="20"/>
      <c r="L2" s="20"/>
      <c r="M2" s="19" t="s">
        <v>9</v>
      </c>
      <c r="N2" s="18"/>
      <c r="O2" s="21" t="s">
        <v>10</v>
      </c>
      <c r="P2" s="22" t="s">
        <v>11</v>
      </c>
    </row>
    <row r="3" spans="1:52" s="16" customFormat="1" x14ac:dyDescent="0.2">
      <c r="A3" s="23"/>
      <c r="B3" s="24"/>
      <c r="C3" s="25"/>
      <c r="D3" s="17" t="s">
        <v>5</v>
      </c>
      <c r="E3" s="26" t="s">
        <v>5</v>
      </c>
      <c r="F3" s="27" t="s">
        <v>2</v>
      </c>
      <c r="G3" s="28" t="s">
        <v>5</v>
      </c>
      <c r="H3" s="14" t="s">
        <v>3</v>
      </c>
      <c r="I3" s="13" t="s">
        <v>12</v>
      </c>
      <c r="J3" s="13" t="s">
        <v>13</v>
      </c>
      <c r="K3" s="13" t="s">
        <v>14</v>
      </c>
      <c r="L3" s="13" t="s">
        <v>15</v>
      </c>
      <c r="M3" s="29" t="s">
        <v>16</v>
      </c>
      <c r="N3" s="28" t="s">
        <v>10</v>
      </c>
      <c r="O3" s="30" t="s">
        <v>4</v>
      </c>
      <c r="P3" s="22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</row>
    <row r="4" spans="1:52" s="44" customFormat="1" x14ac:dyDescent="0.2">
      <c r="A4" s="31" t="s">
        <v>17</v>
      </c>
      <c r="B4" s="32" t="s">
        <v>18</v>
      </c>
      <c r="C4" s="33" t="s">
        <v>19</v>
      </c>
      <c r="D4" s="34" t="s">
        <v>1</v>
      </c>
      <c r="E4" s="35" t="s">
        <v>2</v>
      </c>
      <c r="F4" s="36" t="s">
        <v>20</v>
      </c>
      <c r="G4" s="35" t="s">
        <v>3</v>
      </c>
      <c r="H4" s="37" t="s">
        <v>20</v>
      </c>
      <c r="I4" s="38" t="s">
        <v>20</v>
      </c>
      <c r="J4" s="38" t="s">
        <v>21</v>
      </c>
      <c r="K4" s="38" t="s">
        <v>20</v>
      </c>
      <c r="L4" s="38" t="s">
        <v>20</v>
      </c>
      <c r="M4" s="39" t="s">
        <v>20</v>
      </c>
      <c r="N4" s="40" t="s">
        <v>4</v>
      </c>
      <c r="O4" s="41" t="s">
        <v>20</v>
      </c>
      <c r="P4" s="42" t="s">
        <v>22</v>
      </c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</row>
    <row r="5" spans="1:52" s="44" customFormat="1" ht="5.25" customHeight="1" x14ac:dyDescent="0.2">
      <c r="A5" s="15"/>
      <c r="C5" s="45"/>
      <c r="D5" s="46"/>
      <c r="E5" s="47"/>
      <c r="F5" s="48"/>
      <c r="G5" s="49"/>
      <c r="H5" s="49"/>
      <c r="I5" s="43"/>
      <c r="J5" s="43"/>
      <c r="K5" s="13"/>
      <c r="L5" s="13"/>
      <c r="M5" s="43"/>
      <c r="N5" s="49"/>
      <c r="O5" s="50"/>
      <c r="P5" s="51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3"/>
    </row>
    <row r="6" spans="1:52" s="16" customFormat="1" x14ac:dyDescent="0.2">
      <c r="A6" s="52" t="s">
        <v>23</v>
      </c>
      <c r="D6" s="53">
        <f>SUM(D9:D414)/2</f>
        <v>1074908.9500000002</v>
      </c>
      <c r="E6" s="47">
        <f>SUM(E9:E414)/2</f>
        <v>12308143017.119993</v>
      </c>
      <c r="F6" s="48">
        <f>E6/D6</f>
        <v>11450.405187453311</v>
      </c>
      <c r="G6" s="47">
        <f>SUM(G9:G414)/2</f>
        <v>12634085867.939981</v>
      </c>
      <c r="H6" s="54">
        <f>G6/D6</f>
        <v>11753.633522113645</v>
      </c>
      <c r="I6" s="53">
        <f>'[1]Master by county 1516'!O3</f>
        <v>2174.7528359867142</v>
      </c>
      <c r="J6" s="53">
        <f>'[1]Master by county 1516'!AM3</f>
        <v>332.68001835876424</v>
      </c>
      <c r="K6" s="53">
        <f>'[1]Master by county 1516'!BM3</f>
        <v>8243.7126201991359</v>
      </c>
      <c r="L6" s="53">
        <f>'[1]Master by county 1516'!DZ3</f>
        <v>872.88586957062705</v>
      </c>
      <c r="M6" s="53">
        <f>'[1]Master by county 1516'!EZ3</f>
        <v>129.60217799842493</v>
      </c>
      <c r="N6" s="49">
        <f>SUM(N9:N414)/2</f>
        <v>1462883531.7800012</v>
      </c>
      <c r="O6" s="50">
        <f>N6/D6</f>
        <v>1360.9371582402407</v>
      </c>
      <c r="P6" s="55">
        <f>I6+J6+K6+L6+M6-H6</f>
        <v>2.1827872842550278E-11</v>
      </c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</row>
    <row r="7" spans="1:52" s="63" customFormat="1" ht="6" customHeight="1" x14ac:dyDescent="0.2">
      <c r="A7" s="56"/>
      <c r="B7" s="57"/>
      <c r="C7" s="58"/>
      <c r="D7" s="58"/>
      <c r="E7" s="59"/>
      <c r="F7" s="58"/>
      <c r="G7" s="59"/>
      <c r="H7" s="58"/>
      <c r="I7" s="58"/>
      <c r="J7" s="58"/>
      <c r="K7" s="58"/>
      <c r="L7" s="58"/>
      <c r="M7" s="58"/>
      <c r="N7" s="59"/>
      <c r="O7" s="60"/>
      <c r="P7" s="61"/>
      <c r="Q7" s="58"/>
      <c r="R7" s="57"/>
      <c r="S7" s="58"/>
      <c r="T7" s="57"/>
      <c r="U7" s="58"/>
      <c r="V7" s="57"/>
      <c r="W7" s="58"/>
      <c r="X7" s="57"/>
      <c r="Y7" s="58"/>
      <c r="Z7" s="57"/>
      <c r="AA7" s="58"/>
      <c r="AB7" s="57"/>
      <c r="AC7" s="58"/>
      <c r="AD7" s="57"/>
      <c r="AE7" s="58"/>
      <c r="AF7" s="57"/>
      <c r="AG7" s="58"/>
      <c r="AH7" s="57"/>
      <c r="AI7" s="58"/>
      <c r="AJ7" s="57"/>
      <c r="AK7" s="58"/>
      <c r="AL7" s="57"/>
      <c r="AM7" s="58"/>
      <c r="AN7" s="57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</row>
    <row r="8" spans="1:52" s="65" customFormat="1" ht="12.75" customHeight="1" x14ac:dyDescent="0.2">
      <c r="A8" s="64" t="s">
        <v>24</v>
      </c>
      <c r="C8" s="49"/>
      <c r="D8" s="66"/>
      <c r="E8" s="67"/>
      <c r="F8" s="66"/>
      <c r="G8" s="67"/>
      <c r="H8" s="59"/>
      <c r="I8" s="66"/>
      <c r="J8" s="66"/>
      <c r="K8" s="66"/>
      <c r="L8" s="66"/>
      <c r="M8" s="66"/>
      <c r="N8" s="59"/>
      <c r="O8" s="60"/>
      <c r="P8" s="61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68"/>
    </row>
    <row r="9" spans="1:52" s="59" customFormat="1" x14ac:dyDescent="0.2">
      <c r="A9" s="56"/>
      <c r="B9" s="59" t="s">
        <v>25</v>
      </c>
      <c r="C9" s="59" t="s">
        <v>26</v>
      </c>
      <c r="D9" s="69">
        <v>45.69</v>
      </c>
      <c r="E9" s="70">
        <v>1854713.02</v>
      </c>
      <c r="F9" s="69">
        <v>40593.412562924059</v>
      </c>
      <c r="G9" s="70">
        <v>2104676.84</v>
      </c>
      <c r="H9" s="71">
        <v>46064.277522433789</v>
      </c>
      <c r="I9" s="72">
        <v>3281.8575180564676</v>
      </c>
      <c r="J9" s="72">
        <v>1136.2473188881593</v>
      </c>
      <c r="K9" s="72">
        <v>40083.528999781141</v>
      </c>
      <c r="L9" s="72">
        <v>1558.380827314511</v>
      </c>
      <c r="M9" s="72">
        <v>4.2628583935215589</v>
      </c>
      <c r="N9" s="67">
        <v>1065974</v>
      </c>
      <c r="O9" s="73">
        <v>23330.575618297222</v>
      </c>
      <c r="P9" s="74">
        <f t="shared" ref="P9:P14" si="0">M9+L9+K9+J9+I9-H9</f>
        <v>0</v>
      </c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8"/>
      <c r="AT9" s="68"/>
      <c r="AU9" s="68"/>
      <c r="AV9" s="68"/>
      <c r="AW9" s="68"/>
      <c r="AX9" s="68"/>
      <c r="AY9" s="68"/>
      <c r="AZ9" s="68"/>
    </row>
    <row r="10" spans="1:52" s="59" customFormat="1" x14ac:dyDescent="0.2">
      <c r="A10" s="56"/>
      <c r="B10" s="59" t="s">
        <v>27</v>
      </c>
      <c r="C10" s="59" t="s">
        <v>28</v>
      </c>
      <c r="D10" s="69">
        <v>12.7</v>
      </c>
      <c r="E10" s="70">
        <v>365397.25</v>
      </c>
      <c r="F10" s="69">
        <v>28771.437007874018</v>
      </c>
      <c r="G10" s="70">
        <v>417951.2</v>
      </c>
      <c r="H10" s="71">
        <v>32909.54330708662</v>
      </c>
      <c r="I10" s="72">
        <v>3149.0795275590549</v>
      </c>
      <c r="J10" s="72">
        <v>135.78346456692915</v>
      </c>
      <c r="K10" s="72">
        <v>27393.2220472441</v>
      </c>
      <c r="L10" s="72">
        <v>2231.4582677165354</v>
      </c>
      <c r="M10" s="72"/>
      <c r="N10" s="67">
        <v>187668.84</v>
      </c>
      <c r="O10" s="73">
        <v>14777.074015748032</v>
      </c>
      <c r="P10" s="74">
        <f t="shared" si="0"/>
        <v>0</v>
      </c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</row>
    <row r="11" spans="1:52" s="59" customFormat="1" x14ac:dyDescent="0.2">
      <c r="A11" s="56"/>
      <c r="B11" s="59" t="s">
        <v>29</v>
      </c>
      <c r="C11" s="59" t="s">
        <v>30</v>
      </c>
      <c r="D11" s="69">
        <v>4279.5499999999993</v>
      </c>
      <c r="E11" s="70">
        <v>43787288.780000001</v>
      </c>
      <c r="F11" s="69">
        <v>10231.750716780973</v>
      </c>
      <c r="G11" s="70">
        <v>46489950.240000002</v>
      </c>
      <c r="H11" s="71">
        <v>10863.280073839542</v>
      </c>
      <c r="I11" s="72">
        <v>645.11625054036062</v>
      </c>
      <c r="J11" s="72">
        <v>241.75563318573219</v>
      </c>
      <c r="K11" s="72">
        <v>8812.5547873024043</v>
      </c>
      <c r="L11" s="72">
        <v>1158.5541049876742</v>
      </c>
      <c r="M11" s="72">
        <v>5.2992978233692805</v>
      </c>
      <c r="N11" s="67">
        <v>10039972.08</v>
      </c>
      <c r="O11" s="73">
        <v>2346.0345316680496</v>
      </c>
      <c r="P11" s="74">
        <f t="shared" si="0"/>
        <v>0</v>
      </c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</row>
    <row r="12" spans="1:52" s="59" customFormat="1" x14ac:dyDescent="0.2">
      <c r="A12" s="56"/>
      <c r="B12" s="59" t="s">
        <v>31</v>
      </c>
      <c r="C12" s="59" t="s">
        <v>32</v>
      </c>
      <c r="D12" s="69">
        <v>196.24</v>
      </c>
      <c r="E12" s="70">
        <v>3935671.9</v>
      </c>
      <c r="F12" s="69">
        <v>20055.401039543416</v>
      </c>
      <c r="G12" s="70">
        <v>3964326.51</v>
      </c>
      <c r="H12" s="71">
        <v>20201.419231553198</v>
      </c>
      <c r="I12" s="72">
        <v>3285.5045862209536</v>
      </c>
      <c r="J12" s="72">
        <v>217.18390746025273</v>
      </c>
      <c r="K12" s="72">
        <v>15064.442060741949</v>
      </c>
      <c r="L12" s="72">
        <v>1371.1310640032614</v>
      </c>
      <c r="M12" s="72">
        <v>263.15761312678353</v>
      </c>
      <c r="N12" s="67">
        <v>380037.3</v>
      </c>
      <c r="O12" s="73">
        <v>1936.594476151651</v>
      </c>
      <c r="P12" s="74">
        <f t="shared" si="0"/>
        <v>0</v>
      </c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8"/>
      <c r="AT12" s="68"/>
      <c r="AU12" s="68"/>
      <c r="AV12" s="68"/>
      <c r="AW12" s="68"/>
      <c r="AX12" s="68"/>
      <c r="AY12" s="68"/>
      <c r="AZ12" s="68"/>
    </row>
    <row r="13" spans="1:52" s="59" customFormat="1" x14ac:dyDescent="0.2">
      <c r="A13" s="56"/>
      <c r="B13" s="59" t="s">
        <v>33</v>
      </c>
      <c r="C13" s="59" t="s">
        <v>34</v>
      </c>
      <c r="D13" s="69">
        <v>350.43999999999994</v>
      </c>
      <c r="E13" s="70">
        <v>4508547</v>
      </c>
      <c r="F13" s="69">
        <v>12865.38922497432</v>
      </c>
      <c r="G13" s="70">
        <v>4391174.49</v>
      </c>
      <c r="H13" s="71">
        <v>12530.460249971467</v>
      </c>
      <c r="I13" s="72">
        <v>2818.0247688620025</v>
      </c>
      <c r="J13" s="72">
        <v>347.17449492067118</v>
      </c>
      <c r="K13" s="72">
        <v>8624.0110432599031</v>
      </c>
      <c r="L13" s="72">
        <v>741.24994292888948</v>
      </c>
      <c r="M13" s="72"/>
      <c r="N13" s="67">
        <v>405043.13</v>
      </c>
      <c r="O13" s="73">
        <v>1155.8130635772175</v>
      </c>
      <c r="P13" s="74">
        <f t="shared" si="0"/>
        <v>0</v>
      </c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</row>
    <row r="14" spans="1:52" s="49" customFormat="1" x14ac:dyDescent="0.2">
      <c r="A14" s="75"/>
      <c r="C14" s="49" t="s">
        <v>35</v>
      </c>
      <c r="D14" s="53">
        <f>SUM(D9:D13)</f>
        <v>4884.619999999999</v>
      </c>
      <c r="E14" s="47">
        <f>SUM(E9:E13)</f>
        <v>54451617.950000003</v>
      </c>
      <c r="F14" s="48">
        <f t="shared" ref="F14" si="1">E14/D14</f>
        <v>11147.56479521437</v>
      </c>
      <c r="G14" s="49">
        <f>SUM(G9:G13)</f>
        <v>57368079.280000001</v>
      </c>
      <c r="H14" s="76">
        <f t="shared" ref="H14" si="2">G14/D14</f>
        <v>11744.635054518061</v>
      </c>
      <c r="I14" s="53">
        <f>'[1]Master by county 1516'!O14</f>
        <v>938.26022290372669</v>
      </c>
      <c r="J14" s="53">
        <f>'[1]Master by county 1516'!AM14</f>
        <v>256.4229991278749</v>
      </c>
      <c r="K14" s="77">
        <f>'[1]Master by county 1516'!BM14</f>
        <v>9391.0117347920623</v>
      </c>
      <c r="L14" s="77">
        <f>'[1]Master by county 1516'!DZ14</f>
        <v>1143.6849847071014</v>
      </c>
      <c r="M14" s="77">
        <f>'[1]Master by county 1516'!EZ14</f>
        <v>15.255112987294821</v>
      </c>
      <c r="N14" s="47">
        <f>SUM(N9:N13)</f>
        <v>12078695.350000001</v>
      </c>
      <c r="O14" s="78">
        <f t="shared" ref="O14" si="3">N14/D14</f>
        <v>2472.8014359356521</v>
      </c>
      <c r="P14" s="74">
        <f t="shared" si="0"/>
        <v>0</v>
      </c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</row>
    <row r="15" spans="1:52" customFormat="1" ht="4.5" customHeight="1" x14ac:dyDescent="0.2">
      <c r="A15" s="79"/>
      <c r="B15" s="80"/>
      <c r="C15" s="80"/>
      <c r="D15" s="80"/>
      <c r="E15" s="81"/>
      <c r="F15" s="80"/>
      <c r="G15" s="81"/>
      <c r="H15" s="80"/>
      <c r="I15" s="80"/>
      <c r="J15" s="80"/>
      <c r="K15" s="80"/>
      <c r="L15" s="80"/>
      <c r="M15" s="80"/>
      <c r="N15" s="81"/>
      <c r="O15" s="82"/>
    </row>
    <row r="16" spans="1:52" s="49" customFormat="1" ht="12.75" x14ac:dyDescent="0.2">
      <c r="A16" s="75" t="s">
        <v>36</v>
      </c>
      <c r="D16" s="48"/>
      <c r="E16" s="47"/>
      <c r="F16" s="48"/>
      <c r="H16" s="80"/>
      <c r="I16" s="80"/>
      <c r="J16" s="53"/>
      <c r="K16" s="48"/>
      <c r="L16" s="53"/>
      <c r="M16" s="53"/>
      <c r="N16" s="47"/>
      <c r="O16" s="50"/>
      <c r="P16" s="74">
        <f>M16+L16+K16+J16+I16-H16</f>
        <v>0</v>
      </c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</row>
    <row r="17" spans="1:52" s="59" customFormat="1" x14ac:dyDescent="0.2">
      <c r="A17" s="56"/>
      <c r="B17" s="59" t="s">
        <v>37</v>
      </c>
      <c r="C17" s="59" t="s">
        <v>38</v>
      </c>
      <c r="D17" s="69">
        <v>2675.5500000000006</v>
      </c>
      <c r="E17" s="70">
        <v>30263633.440000001</v>
      </c>
      <c r="F17" s="69">
        <v>11311.182164414791</v>
      </c>
      <c r="G17" s="70">
        <v>30901791.329999998</v>
      </c>
      <c r="H17" s="71">
        <v>11549.696821214326</v>
      </c>
      <c r="I17" s="72">
        <v>1795.9951598736707</v>
      </c>
      <c r="J17" s="72">
        <v>238.14266599390774</v>
      </c>
      <c r="K17" s="72">
        <v>8495.320408887892</v>
      </c>
      <c r="L17" s="72">
        <v>1004.6733905178371</v>
      </c>
      <c r="M17" s="72">
        <v>15.565195941021468</v>
      </c>
      <c r="N17" s="67">
        <v>3116747.72</v>
      </c>
      <c r="O17" s="73">
        <v>1164.8998224664085</v>
      </c>
      <c r="P17" s="74">
        <f>M17+L17+K17+J17+I17-H17</f>
        <v>0</v>
      </c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68"/>
      <c r="AU17" s="68"/>
      <c r="AV17" s="68"/>
      <c r="AW17" s="68"/>
      <c r="AX17" s="68"/>
      <c r="AY17" s="68"/>
      <c r="AZ17" s="68"/>
    </row>
    <row r="18" spans="1:52" s="59" customFormat="1" x14ac:dyDescent="0.2">
      <c r="A18" s="56"/>
      <c r="B18" s="59" t="s">
        <v>39</v>
      </c>
      <c r="C18" s="59" t="s">
        <v>40</v>
      </c>
      <c r="D18" s="69">
        <v>658.05000000000007</v>
      </c>
      <c r="E18" s="70">
        <v>7510040.2999999998</v>
      </c>
      <c r="F18" s="69">
        <v>11412.567889977963</v>
      </c>
      <c r="G18" s="70">
        <v>7572580.04</v>
      </c>
      <c r="H18" s="71">
        <v>11507.605865815667</v>
      </c>
      <c r="I18" s="72">
        <v>2195.7351720993838</v>
      </c>
      <c r="J18" s="72">
        <v>352.160291771142</v>
      </c>
      <c r="K18" s="72">
        <v>8347.4958589772796</v>
      </c>
      <c r="L18" s="72">
        <v>611.60668642200426</v>
      </c>
      <c r="M18" s="72">
        <v>0.60785654585517812</v>
      </c>
      <c r="N18" s="67">
        <v>1284808.6299999999</v>
      </c>
      <c r="O18" s="73">
        <v>1952.4483397918088</v>
      </c>
      <c r="P18" s="74">
        <f>M18+L18+K18+J18+I18-H18</f>
        <v>0</v>
      </c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68"/>
      <c r="AX18" s="68"/>
      <c r="AY18" s="68"/>
      <c r="AZ18" s="68"/>
    </row>
    <row r="19" spans="1:52" s="49" customFormat="1" x14ac:dyDescent="0.2">
      <c r="A19" s="75"/>
      <c r="C19" s="49" t="s">
        <v>35</v>
      </c>
      <c r="D19" s="48">
        <f>SUM(D17:D18)</f>
        <v>3333.6000000000008</v>
      </c>
      <c r="E19" s="47">
        <f>SUM(E17:E18)</f>
        <v>37773673.740000002</v>
      </c>
      <c r="F19" s="77">
        <f>E19/D19</f>
        <v>11331.195626349891</v>
      </c>
      <c r="G19" s="49">
        <f>SUM(G17:G18)</f>
        <v>38474371.369999997</v>
      </c>
      <c r="H19" s="76">
        <f>G19/D19</f>
        <v>11541.388099952001</v>
      </c>
      <c r="I19" s="53">
        <f>'[1]Master by county 1516'!O19</f>
        <v>1874.9035217182623</v>
      </c>
      <c r="J19" s="53">
        <f>'[1]Master by county 1516'!AM19</f>
        <v>260.6496550275977</v>
      </c>
      <c r="K19" s="77">
        <f>'[1]Master by county 1516'!BM19</f>
        <v>8466.1399598032149</v>
      </c>
      <c r="L19" s="77">
        <f>'[1]Master by county 1516'!DZ19</f>
        <v>927.0823344132466</v>
      </c>
      <c r="M19" s="77">
        <f>'[1]Master by county 1516'!EZ19</f>
        <v>12.612628989680822</v>
      </c>
      <c r="N19" s="47">
        <f>SUM(N17:N18)</f>
        <v>4401556.3499999996</v>
      </c>
      <c r="O19" s="78">
        <f>N19/D19</f>
        <v>1320.3612760979117</v>
      </c>
      <c r="P19" s="74">
        <f>M19+L19+K19+J19+I19-H19</f>
        <v>0</v>
      </c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</row>
    <row r="20" spans="1:52" customFormat="1" ht="4.5" customHeight="1" x14ac:dyDescent="0.2">
      <c r="A20" s="79"/>
      <c r="B20" s="80"/>
      <c r="C20" s="80"/>
      <c r="D20" s="80"/>
      <c r="E20" s="81"/>
      <c r="F20" s="80"/>
      <c r="G20" s="81"/>
      <c r="H20" s="80"/>
      <c r="I20" s="80"/>
      <c r="J20" s="80"/>
      <c r="K20" s="80"/>
      <c r="L20" s="80"/>
      <c r="M20" s="80"/>
      <c r="N20" s="81"/>
      <c r="O20" s="82"/>
    </row>
    <row r="21" spans="1:52" s="49" customFormat="1" ht="12.75" x14ac:dyDescent="0.2">
      <c r="A21" s="75" t="s">
        <v>41</v>
      </c>
      <c r="D21" s="48"/>
      <c r="E21" s="47"/>
      <c r="F21" s="48"/>
      <c r="H21" s="80"/>
      <c r="I21" s="48"/>
      <c r="J21" s="53"/>
      <c r="K21" s="48"/>
      <c r="L21" s="53"/>
      <c r="M21" s="53"/>
      <c r="N21" s="47"/>
      <c r="O21" s="60"/>
      <c r="P21" s="74">
        <f t="shared" ref="P21:P38" si="4">M21+L21+K21+J21+I21-H21</f>
        <v>0</v>
      </c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</row>
    <row r="22" spans="1:52" s="59" customFormat="1" x14ac:dyDescent="0.2">
      <c r="A22" s="56"/>
      <c r="B22" s="59" t="s">
        <v>42</v>
      </c>
      <c r="C22" s="59" t="s">
        <v>43</v>
      </c>
      <c r="D22" s="69">
        <v>18090.940000000002</v>
      </c>
      <c r="E22" s="70">
        <v>187018982.44</v>
      </c>
      <c r="F22" s="69">
        <v>10337.715035260742</v>
      </c>
      <c r="G22" s="70">
        <v>197407724.00999999</v>
      </c>
      <c r="H22" s="71">
        <v>10911.966100711183</v>
      </c>
      <c r="I22" s="72">
        <v>1341.9351774976865</v>
      </c>
      <c r="J22" s="72">
        <v>150.20802678025572</v>
      </c>
      <c r="K22" s="72">
        <v>8555.8849904980052</v>
      </c>
      <c r="L22" s="72">
        <v>837.23117262010692</v>
      </c>
      <c r="M22" s="72">
        <v>26.706733315129007</v>
      </c>
      <c r="N22" s="67">
        <v>35915602.420000002</v>
      </c>
      <c r="O22" s="73">
        <v>1985.2811639417298</v>
      </c>
      <c r="P22" s="74">
        <f t="shared" si="4"/>
        <v>0</v>
      </c>
      <c r="Q22" s="83"/>
      <c r="R22" s="83"/>
      <c r="S22" s="83"/>
      <c r="T22" s="83"/>
      <c r="U22" s="83"/>
      <c r="V22" s="83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8"/>
      <c r="AT22" s="68"/>
      <c r="AU22" s="68"/>
      <c r="AV22" s="68"/>
      <c r="AW22" s="68"/>
      <c r="AX22" s="68"/>
      <c r="AY22" s="68"/>
      <c r="AZ22" s="68"/>
    </row>
    <row r="23" spans="1:52" s="59" customFormat="1" x14ac:dyDescent="0.2">
      <c r="A23" s="56"/>
      <c r="B23" s="59" t="s">
        <v>44</v>
      </c>
      <c r="C23" s="59" t="s">
        <v>45</v>
      </c>
      <c r="D23" s="69">
        <v>134.1</v>
      </c>
      <c r="E23" s="70">
        <v>1728815.53</v>
      </c>
      <c r="F23" s="69">
        <v>12891.98754660701</v>
      </c>
      <c r="G23" s="70">
        <v>1729676.57</v>
      </c>
      <c r="H23" s="71">
        <v>12898.408426547354</v>
      </c>
      <c r="I23" s="72">
        <v>1666.9965697240866</v>
      </c>
      <c r="J23" s="72">
        <v>164.44317673378077</v>
      </c>
      <c r="K23" s="72">
        <v>9989.8010439970185</v>
      </c>
      <c r="L23" s="72">
        <v>1077.1676360924682</v>
      </c>
      <c r="M23" s="72"/>
      <c r="N23" s="67">
        <v>192405.9</v>
      </c>
      <c r="O23" s="73">
        <v>1434.7941834451901</v>
      </c>
      <c r="P23" s="74">
        <f t="shared" si="4"/>
        <v>0</v>
      </c>
      <c r="Q23" s="83"/>
      <c r="R23" s="83"/>
      <c r="S23" s="83"/>
      <c r="T23" s="83"/>
      <c r="U23" s="83"/>
      <c r="V23" s="83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8"/>
      <c r="AT23" s="68"/>
      <c r="AU23" s="68"/>
      <c r="AV23" s="68"/>
      <c r="AW23" s="68"/>
      <c r="AX23" s="68"/>
      <c r="AY23" s="68"/>
      <c r="AZ23" s="68"/>
    </row>
    <row r="24" spans="1:52" s="49" customFormat="1" x14ac:dyDescent="0.2">
      <c r="A24" s="56"/>
      <c r="B24" s="59" t="s">
        <v>46</v>
      </c>
      <c r="C24" s="59" t="s">
        <v>47</v>
      </c>
      <c r="D24" s="69">
        <v>1459.9099999999999</v>
      </c>
      <c r="E24" s="70">
        <v>17332759.629999999</v>
      </c>
      <c r="F24" s="69">
        <v>11872.485036748842</v>
      </c>
      <c r="G24" s="70">
        <v>17931331.699999999</v>
      </c>
      <c r="H24" s="71">
        <v>12282.49118096321</v>
      </c>
      <c r="I24" s="72">
        <v>1763.4032097869049</v>
      </c>
      <c r="J24" s="72">
        <v>149.89469213855648</v>
      </c>
      <c r="K24" s="72">
        <v>9370.8665602674137</v>
      </c>
      <c r="L24" s="72">
        <v>996.65980094663382</v>
      </c>
      <c r="M24" s="72">
        <v>1.6669178237014612</v>
      </c>
      <c r="N24" s="67">
        <v>1696532.9</v>
      </c>
      <c r="O24" s="73">
        <v>1162.0804707139482</v>
      </c>
      <c r="P24" s="74">
        <f t="shared" si="4"/>
        <v>0</v>
      </c>
      <c r="Q24" s="83"/>
      <c r="R24" s="83"/>
      <c r="S24" s="83"/>
      <c r="T24" s="83"/>
      <c r="U24" s="83"/>
      <c r="V24" s="8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</row>
    <row r="25" spans="1:52" s="59" customFormat="1" x14ac:dyDescent="0.2">
      <c r="A25" s="56"/>
      <c r="B25" s="59" t="s">
        <v>48</v>
      </c>
      <c r="C25" s="59" t="s">
        <v>49</v>
      </c>
      <c r="D25" s="69">
        <v>896.2</v>
      </c>
      <c r="E25" s="70">
        <v>11209875.26</v>
      </c>
      <c r="F25" s="69">
        <v>12508.229480026779</v>
      </c>
      <c r="G25" s="70">
        <v>11356548.210000001</v>
      </c>
      <c r="H25" s="71">
        <v>12671.890437402366</v>
      </c>
      <c r="I25" s="72">
        <v>2089.4292010711893</v>
      </c>
      <c r="J25" s="72">
        <v>304.52924570408391</v>
      </c>
      <c r="K25" s="72">
        <v>9121.7157330952923</v>
      </c>
      <c r="L25" s="72">
        <v>1032.8022539611695</v>
      </c>
      <c r="M25" s="72">
        <v>123.41400357063155</v>
      </c>
      <c r="N25" s="67">
        <v>1047979.15</v>
      </c>
      <c r="O25" s="73">
        <v>1169.3585695157331</v>
      </c>
      <c r="P25" s="74">
        <f t="shared" si="4"/>
        <v>0</v>
      </c>
      <c r="Q25" s="83"/>
      <c r="R25" s="83"/>
      <c r="S25" s="83"/>
      <c r="T25" s="83"/>
      <c r="U25" s="83"/>
      <c r="V25" s="83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68"/>
      <c r="AX25" s="68"/>
      <c r="AY25" s="68"/>
      <c r="AZ25" s="68"/>
    </row>
    <row r="26" spans="1:52" s="59" customFormat="1" x14ac:dyDescent="0.2">
      <c r="A26" s="56"/>
      <c r="B26" s="59" t="s">
        <v>50</v>
      </c>
      <c r="C26" s="59" t="s">
        <v>51</v>
      </c>
      <c r="D26" s="69">
        <v>2770.2599999999998</v>
      </c>
      <c r="E26" s="70">
        <v>32422192.800000001</v>
      </c>
      <c r="F26" s="69">
        <v>11703.664204803883</v>
      </c>
      <c r="G26" s="70">
        <v>32493453.940000001</v>
      </c>
      <c r="H26" s="71">
        <v>11729.387833632945</v>
      </c>
      <c r="I26" s="72">
        <v>1440.5802740536992</v>
      </c>
      <c r="J26" s="72">
        <v>175.86904117303069</v>
      </c>
      <c r="K26" s="72">
        <v>9021.3227711478339</v>
      </c>
      <c r="L26" s="72">
        <v>1080.2264336199491</v>
      </c>
      <c r="M26" s="72">
        <v>11.389313638431052</v>
      </c>
      <c r="N26" s="67">
        <v>3183457.04</v>
      </c>
      <c r="O26" s="73">
        <v>1149.1546064268337</v>
      </c>
      <c r="P26" s="74">
        <f t="shared" si="4"/>
        <v>0</v>
      </c>
      <c r="Q26" s="83"/>
      <c r="R26" s="83"/>
      <c r="S26" s="83"/>
      <c r="T26" s="83"/>
      <c r="U26" s="83"/>
      <c r="V26" s="83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68"/>
      <c r="AZ26" s="68"/>
    </row>
    <row r="27" spans="1:52" s="59" customFormat="1" x14ac:dyDescent="0.2">
      <c r="A27" s="56"/>
      <c r="B27" s="59" t="s">
        <v>52</v>
      </c>
      <c r="C27" s="59" t="s">
        <v>53</v>
      </c>
      <c r="D27" s="69">
        <v>12871.259999999998</v>
      </c>
      <c r="E27" s="70">
        <v>132309736.3</v>
      </c>
      <c r="F27" s="69">
        <v>10279.470409268402</v>
      </c>
      <c r="G27" s="70">
        <v>133697253.94</v>
      </c>
      <c r="H27" s="71">
        <v>10387.270083892332</v>
      </c>
      <c r="I27" s="72">
        <v>1746.0719455593314</v>
      </c>
      <c r="J27" s="72">
        <v>378.45359428680649</v>
      </c>
      <c r="K27" s="72">
        <v>7743.23988793638</v>
      </c>
      <c r="L27" s="72">
        <v>519.18169705219236</v>
      </c>
      <c r="M27" s="72">
        <v>0.32295905762139843</v>
      </c>
      <c r="N27" s="67">
        <v>19891086.59</v>
      </c>
      <c r="O27" s="73">
        <v>1545.3876768863345</v>
      </c>
      <c r="P27" s="74">
        <f t="shared" si="4"/>
        <v>0</v>
      </c>
      <c r="Q27" s="83"/>
      <c r="R27" s="83"/>
      <c r="S27" s="83"/>
      <c r="T27" s="83"/>
      <c r="U27" s="83"/>
      <c r="V27" s="83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8"/>
      <c r="AT27" s="68"/>
      <c r="AU27" s="68"/>
      <c r="AV27" s="68"/>
      <c r="AW27" s="68"/>
      <c r="AX27" s="68"/>
      <c r="AY27" s="68"/>
      <c r="AZ27" s="68"/>
    </row>
    <row r="28" spans="1:52" s="49" customFormat="1" x14ac:dyDescent="0.2">
      <c r="A28" s="75"/>
      <c r="C28" s="49" t="s">
        <v>35</v>
      </c>
      <c r="D28" s="48">
        <f>SUM(D22:D27)</f>
        <v>36222.67</v>
      </c>
      <c r="E28" s="47">
        <f>SUM(E22:E27)</f>
        <v>382022361.95999998</v>
      </c>
      <c r="F28" s="77">
        <f>E28/D28</f>
        <v>10546.499249227072</v>
      </c>
      <c r="G28" s="49">
        <f>SUM(G22:G27)</f>
        <v>394615988.37</v>
      </c>
      <c r="H28" s="76">
        <f>G28/D28</f>
        <v>10894.171754042427</v>
      </c>
      <c r="I28" s="53">
        <f>'[1]Master by county 1516'!O28</f>
        <v>1529.7684392122392</v>
      </c>
      <c r="J28" s="53">
        <f>'[1]Master by county 1516'!AM28</f>
        <v>237.1328695537905</v>
      </c>
      <c r="K28" s="77">
        <f>'[1]Master by county 1516'!BM28</f>
        <v>8354.8728249463675</v>
      </c>
      <c r="L28" s="77">
        <f>'[1]Master by county 1516'!DZ28</f>
        <v>754.95287260712689</v>
      </c>
      <c r="M28" s="77">
        <f>'[1]Master by county 1516'!EZ28</f>
        <v>17.444747722903919</v>
      </c>
      <c r="N28" s="47">
        <f>SUM(N22:N27)</f>
        <v>61927064</v>
      </c>
      <c r="O28" s="78">
        <f t="shared" ref="O28" si="5">N28/D28</f>
        <v>1709.6217368846637</v>
      </c>
      <c r="P28" s="74">
        <f>M28+L28+K28+J28+I28-H28</f>
        <v>0</v>
      </c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</row>
    <row r="29" spans="1:52" customFormat="1" ht="4.5" customHeight="1" x14ac:dyDescent="0.2">
      <c r="A29" s="79"/>
      <c r="B29" s="80"/>
      <c r="C29" s="80"/>
      <c r="D29" s="80"/>
      <c r="E29" s="81"/>
      <c r="F29" s="80"/>
      <c r="G29" s="81"/>
      <c r="H29" s="80"/>
      <c r="I29" s="80"/>
      <c r="J29" s="80"/>
      <c r="K29" s="80"/>
      <c r="L29" s="80"/>
      <c r="M29" s="80"/>
      <c r="N29" s="81"/>
      <c r="O29" s="82"/>
    </row>
    <row r="30" spans="1:52" s="49" customFormat="1" x14ac:dyDescent="0.2">
      <c r="A30" s="75" t="s">
        <v>54</v>
      </c>
      <c r="D30" s="48"/>
      <c r="E30" s="47"/>
      <c r="F30" s="48"/>
      <c r="H30" s="84"/>
      <c r="I30" s="48"/>
      <c r="J30" s="53"/>
      <c r="K30" s="48"/>
      <c r="L30" s="53"/>
      <c r="M30" s="53"/>
      <c r="O30" s="50"/>
      <c r="P30" s="74">
        <f t="shared" si="4"/>
        <v>0</v>
      </c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</row>
    <row r="31" spans="1:52" s="59" customFormat="1" x14ac:dyDescent="0.2">
      <c r="A31" s="75"/>
      <c r="B31" s="59" t="s">
        <v>55</v>
      </c>
      <c r="C31" s="59" t="s">
        <v>56</v>
      </c>
      <c r="D31" s="69">
        <v>673.05</v>
      </c>
      <c r="E31" s="70">
        <v>8982404.2200000007</v>
      </c>
      <c r="F31" s="69">
        <v>13345.820102518388</v>
      </c>
      <c r="G31" s="70">
        <v>8877492.6799999997</v>
      </c>
      <c r="H31" s="71">
        <v>13189.945293811754</v>
      </c>
      <c r="I31" s="72">
        <v>1770.2687170343956</v>
      </c>
      <c r="J31" s="72">
        <v>297.09051333481909</v>
      </c>
      <c r="K31" s="72">
        <v>9443.3886041155965</v>
      </c>
      <c r="L31" s="72">
        <v>1557.1185350271155</v>
      </c>
      <c r="M31" s="72">
        <v>122.07892429982914</v>
      </c>
      <c r="N31" s="67">
        <v>485554.27</v>
      </c>
      <c r="O31" s="73">
        <v>721.42377237946664</v>
      </c>
      <c r="P31" s="74">
        <f t="shared" si="4"/>
        <v>0</v>
      </c>
      <c r="Q31" s="83"/>
      <c r="R31" s="83"/>
      <c r="S31" s="83"/>
      <c r="T31" s="83"/>
      <c r="U31" s="83"/>
      <c r="V31" s="83"/>
      <c r="W31" s="83"/>
      <c r="X31" s="83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68"/>
      <c r="AQ31" s="68"/>
      <c r="AR31" s="68"/>
      <c r="AS31" s="68"/>
      <c r="AT31" s="68"/>
      <c r="AU31" s="68"/>
      <c r="AV31" s="68"/>
      <c r="AW31" s="68"/>
      <c r="AX31" s="68"/>
      <c r="AY31" s="68"/>
      <c r="AZ31" s="68"/>
    </row>
    <row r="32" spans="1:52" s="59" customFormat="1" x14ac:dyDescent="0.2">
      <c r="A32" s="85"/>
      <c r="B32" s="59" t="s">
        <v>57</v>
      </c>
      <c r="C32" s="59" t="s">
        <v>58</v>
      </c>
      <c r="D32" s="66">
        <v>7.4</v>
      </c>
      <c r="E32" s="59">
        <v>208855.9</v>
      </c>
      <c r="F32" s="66">
        <v>28223.770270270266</v>
      </c>
      <c r="G32" s="59">
        <v>67077.58</v>
      </c>
      <c r="H32" s="86">
        <v>9064.5378378378373</v>
      </c>
      <c r="I32" s="72">
        <v>0</v>
      </c>
      <c r="J32" s="72">
        <v>243.55945945945945</v>
      </c>
      <c r="K32" s="72">
        <v>8741.0635135135126</v>
      </c>
      <c r="L32" s="72">
        <v>53.616216216216209</v>
      </c>
      <c r="M32" s="72">
        <v>26.298648648648648</v>
      </c>
      <c r="N32" s="67">
        <v>463884.74</v>
      </c>
      <c r="O32" s="73">
        <v>62687.127027027025</v>
      </c>
      <c r="P32" s="61">
        <f t="shared" si="4"/>
        <v>0</v>
      </c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8"/>
      <c r="AN32" s="68"/>
      <c r="AO32" s="68"/>
      <c r="AP32" s="68"/>
      <c r="AQ32" s="68"/>
      <c r="AR32" s="68"/>
      <c r="AS32" s="68"/>
      <c r="AT32" s="68"/>
      <c r="AU32" s="68"/>
      <c r="AV32" s="68"/>
      <c r="AW32" s="68"/>
      <c r="AX32" s="68"/>
      <c r="AY32" s="68"/>
      <c r="AZ32" s="68"/>
    </row>
    <row r="33" spans="1:52" s="59" customFormat="1" x14ac:dyDescent="0.2">
      <c r="A33" s="56"/>
      <c r="B33" s="59" t="s">
        <v>59</v>
      </c>
      <c r="C33" s="59" t="s">
        <v>60</v>
      </c>
      <c r="D33" s="69">
        <v>341.96000000000004</v>
      </c>
      <c r="E33" s="70">
        <v>4562284.46</v>
      </c>
      <c r="F33" s="69">
        <v>13341.573458884079</v>
      </c>
      <c r="G33" s="70">
        <v>4814278.87</v>
      </c>
      <c r="H33" s="71">
        <v>14078.485407650016</v>
      </c>
      <c r="I33" s="72">
        <v>1922.3205930518188</v>
      </c>
      <c r="J33" s="72">
        <v>238.20247982220141</v>
      </c>
      <c r="K33" s="72">
        <v>10816.762808515616</v>
      </c>
      <c r="L33" s="72">
        <v>1090.4099602292665</v>
      </c>
      <c r="M33" s="72">
        <v>10.789566031114749</v>
      </c>
      <c r="N33" s="67">
        <v>827095.97</v>
      </c>
      <c r="O33" s="73">
        <v>2418.692156977424</v>
      </c>
      <c r="P33" s="74">
        <f t="shared" si="4"/>
        <v>0</v>
      </c>
      <c r="Q33" s="83"/>
      <c r="R33" s="83"/>
      <c r="S33" s="83"/>
      <c r="T33" s="83"/>
      <c r="U33" s="83"/>
      <c r="V33" s="83"/>
      <c r="W33" s="83"/>
      <c r="X33" s="83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8"/>
      <c r="AN33" s="68"/>
      <c r="AO33" s="68"/>
      <c r="AP33" s="68"/>
      <c r="AQ33" s="68"/>
      <c r="AR33" s="68"/>
      <c r="AS33" s="68"/>
      <c r="AT33" s="68"/>
      <c r="AU33" s="68"/>
      <c r="AV33" s="68"/>
      <c r="AW33" s="68"/>
      <c r="AX33" s="68"/>
      <c r="AY33" s="68"/>
      <c r="AZ33" s="68"/>
    </row>
    <row r="34" spans="1:52" s="59" customFormat="1" x14ac:dyDescent="0.2">
      <c r="A34" s="56"/>
      <c r="B34" s="59" t="s">
        <v>61</v>
      </c>
      <c r="C34" s="59" t="s">
        <v>62</v>
      </c>
      <c r="D34" s="69">
        <v>1453.7899999999997</v>
      </c>
      <c r="E34" s="70">
        <v>17394224.07</v>
      </c>
      <c r="F34" s="69">
        <v>11964.743236643533</v>
      </c>
      <c r="G34" s="70">
        <v>17379982.579999998</v>
      </c>
      <c r="H34" s="71">
        <v>11954.947124412744</v>
      </c>
      <c r="I34" s="72">
        <v>2128.6351054829111</v>
      </c>
      <c r="J34" s="72">
        <v>228.51091973393687</v>
      </c>
      <c r="K34" s="72">
        <v>8225.4487443165817</v>
      </c>
      <c r="L34" s="72">
        <v>1086.7246025904706</v>
      </c>
      <c r="M34" s="72">
        <v>285.6277522888451</v>
      </c>
      <c r="N34" s="67">
        <v>1230921.57</v>
      </c>
      <c r="O34" s="73">
        <v>846.6983333218692</v>
      </c>
      <c r="P34" s="74">
        <f t="shared" si="4"/>
        <v>0</v>
      </c>
      <c r="Q34" s="83"/>
      <c r="R34" s="83"/>
      <c r="S34" s="83"/>
      <c r="T34" s="83"/>
      <c r="U34" s="83"/>
      <c r="V34" s="83"/>
      <c r="W34" s="83"/>
      <c r="X34" s="83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8"/>
      <c r="AT34" s="68"/>
      <c r="AU34" s="68"/>
      <c r="AV34" s="68"/>
      <c r="AW34" s="68"/>
      <c r="AX34" s="68"/>
      <c r="AY34" s="68"/>
      <c r="AZ34" s="68"/>
    </row>
    <row r="35" spans="1:52" s="59" customFormat="1" x14ac:dyDescent="0.2">
      <c r="A35" s="56"/>
      <c r="B35" s="59" t="s">
        <v>63</v>
      </c>
      <c r="C35" s="59" t="s">
        <v>64</v>
      </c>
      <c r="D35" s="69">
        <v>1549.41</v>
      </c>
      <c r="E35" s="70">
        <v>16575978.640000001</v>
      </c>
      <c r="F35" s="69">
        <v>10698.252005602133</v>
      </c>
      <c r="G35" s="70">
        <v>17188936.280000001</v>
      </c>
      <c r="H35" s="71">
        <v>11093.859133476613</v>
      </c>
      <c r="I35" s="72">
        <v>1640.5838609535244</v>
      </c>
      <c r="J35" s="72">
        <v>177.73637061849348</v>
      </c>
      <c r="K35" s="72">
        <v>8467.4587810844132</v>
      </c>
      <c r="L35" s="72">
        <v>804.05303954408453</v>
      </c>
      <c r="M35" s="72">
        <v>4.0270812760986443</v>
      </c>
      <c r="N35" s="67">
        <v>1634895.58</v>
      </c>
      <c r="O35" s="73">
        <v>1055.1729884278532</v>
      </c>
      <c r="P35" s="74">
        <f t="shared" si="4"/>
        <v>0</v>
      </c>
      <c r="Q35" s="83"/>
      <c r="R35" s="83"/>
      <c r="S35" s="83"/>
      <c r="T35" s="83"/>
      <c r="U35" s="83"/>
      <c r="V35" s="83"/>
      <c r="W35" s="83"/>
      <c r="X35" s="83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8"/>
      <c r="AT35" s="68"/>
      <c r="AU35" s="68"/>
      <c r="AV35" s="68"/>
      <c r="AW35" s="68"/>
      <c r="AX35" s="68"/>
      <c r="AY35" s="68"/>
      <c r="AZ35" s="68"/>
    </row>
    <row r="36" spans="1:52" s="59" customFormat="1" x14ac:dyDescent="0.2">
      <c r="A36" s="56"/>
      <c r="B36" s="59" t="s">
        <v>65</v>
      </c>
      <c r="C36" s="59" t="s">
        <v>66</v>
      </c>
      <c r="D36" s="69">
        <v>1329.2900000000002</v>
      </c>
      <c r="E36" s="70">
        <v>14960668.439999999</v>
      </c>
      <c r="F36" s="69">
        <v>11254.630998502958</v>
      </c>
      <c r="G36" s="70">
        <v>15331378.57</v>
      </c>
      <c r="H36" s="71">
        <v>11533.509294435375</v>
      </c>
      <c r="I36" s="72">
        <v>2318.7205049312033</v>
      </c>
      <c r="J36" s="72">
        <v>308.29393134680919</v>
      </c>
      <c r="K36" s="72">
        <v>8080.86673336894</v>
      </c>
      <c r="L36" s="72">
        <v>824.49774691752737</v>
      </c>
      <c r="M36" s="72">
        <v>1.1303778708934842</v>
      </c>
      <c r="N36" s="67">
        <v>1376261.93</v>
      </c>
      <c r="O36" s="73">
        <v>1035.3361042360957</v>
      </c>
      <c r="P36" s="74">
        <f t="shared" si="4"/>
        <v>0</v>
      </c>
      <c r="Q36" s="83"/>
      <c r="R36" s="83"/>
      <c r="S36" s="83"/>
      <c r="T36" s="83"/>
      <c r="U36" s="83"/>
      <c r="V36" s="83"/>
      <c r="W36" s="83"/>
      <c r="X36" s="83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68"/>
      <c r="AM36" s="68"/>
      <c r="AN36" s="68"/>
      <c r="AO36" s="68"/>
      <c r="AP36" s="68"/>
      <c r="AQ36" s="68"/>
      <c r="AR36" s="68"/>
      <c r="AS36" s="68"/>
      <c r="AT36" s="68"/>
      <c r="AU36" s="68"/>
      <c r="AV36" s="68"/>
      <c r="AW36" s="68"/>
      <c r="AX36" s="68"/>
      <c r="AY36" s="68"/>
      <c r="AZ36" s="68"/>
    </row>
    <row r="37" spans="1:52" s="59" customFormat="1" x14ac:dyDescent="0.2">
      <c r="A37" s="56"/>
      <c r="B37" s="59" t="s">
        <v>67</v>
      </c>
      <c r="C37" s="59" t="s">
        <v>68</v>
      </c>
      <c r="D37" s="69">
        <v>8054.2499999999991</v>
      </c>
      <c r="E37" s="70">
        <v>88876738.480000004</v>
      </c>
      <c r="F37" s="69">
        <v>11034.762824595711</v>
      </c>
      <c r="G37" s="70">
        <v>90813294.209999993</v>
      </c>
      <c r="H37" s="71">
        <v>11275.201813949157</v>
      </c>
      <c r="I37" s="72">
        <v>1449.0592122171527</v>
      </c>
      <c r="J37" s="72">
        <v>262.2819480398548</v>
      </c>
      <c r="K37" s="72">
        <v>8466.1989185833572</v>
      </c>
      <c r="L37" s="72">
        <v>1079.0185467299873</v>
      </c>
      <c r="M37" s="72">
        <v>18.643188378806226</v>
      </c>
      <c r="N37" s="67">
        <v>12134511.960000001</v>
      </c>
      <c r="O37" s="73">
        <v>1506.5973815066582</v>
      </c>
      <c r="P37" s="74">
        <f t="shared" si="4"/>
        <v>0</v>
      </c>
      <c r="Q37" s="83"/>
      <c r="R37" s="83"/>
      <c r="S37" s="83"/>
      <c r="T37" s="83"/>
      <c r="U37" s="83"/>
      <c r="V37" s="83"/>
      <c r="W37" s="83"/>
      <c r="X37" s="83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8"/>
      <c r="AQ37" s="68"/>
      <c r="AR37" s="68"/>
      <c r="AS37" s="68"/>
      <c r="AT37" s="68"/>
      <c r="AU37" s="68"/>
      <c r="AV37" s="68"/>
      <c r="AW37" s="68"/>
      <c r="AX37" s="68"/>
      <c r="AY37" s="68"/>
      <c r="AZ37" s="68"/>
    </row>
    <row r="38" spans="1:52" s="49" customFormat="1" x14ac:dyDescent="0.2">
      <c r="A38" s="75"/>
      <c r="C38" s="49" t="s">
        <v>35</v>
      </c>
      <c r="D38" s="48">
        <f>SUM(D31:D37)</f>
        <v>13409.149999999998</v>
      </c>
      <c r="E38" s="47">
        <f>SUM(E31:E37)</f>
        <v>151561154.21000001</v>
      </c>
      <c r="F38" s="77">
        <f>E38/D38</f>
        <v>11302.815928675571</v>
      </c>
      <c r="G38" s="49">
        <f>SUM(G31:G37)</f>
        <v>154472440.76999998</v>
      </c>
      <c r="H38" s="76">
        <f>G38/D38</f>
        <v>11519.92786791109</v>
      </c>
      <c r="I38" s="53">
        <f>'[1]Master by county 1516'!O38</f>
        <v>1658.4719180559546</v>
      </c>
      <c r="J38" s="53">
        <f>'[1]Master by county 1516'!AM38</f>
        <v>254.53549628425372</v>
      </c>
      <c r="K38" s="77">
        <f>'[1]Master by county 1516'!BM38</f>
        <v>8511.1878978160457</v>
      </c>
      <c r="L38" s="77">
        <f>'[1]Master by county 1516'!DZ38</f>
        <v>1046.5727432387587</v>
      </c>
      <c r="M38" s="77">
        <f>'[1]Master by county 1516'!EZ38</f>
        <v>49.15981251608045</v>
      </c>
      <c r="N38" s="47">
        <f>SUM(N31:N37)</f>
        <v>18153126.02</v>
      </c>
      <c r="O38" s="78">
        <f>N38/D38</f>
        <v>1353.7864831104137</v>
      </c>
      <c r="P38" s="74">
        <f t="shared" si="4"/>
        <v>0</v>
      </c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43"/>
      <c r="AW38" s="43"/>
      <c r="AX38" s="43"/>
      <c r="AY38" s="43"/>
      <c r="AZ38" s="43"/>
    </row>
    <row r="39" spans="1:52" customFormat="1" ht="4.5" customHeight="1" x14ac:dyDescent="0.2">
      <c r="A39" s="79"/>
      <c r="B39" s="80"/>
      <c r="C39" s="80"/>
      <c r="D39" s="80"/>
      <c r="E39" s="81"/>
      <c r="F39" s="80"/>
      <c r="G39" s="81"/>
      <c r="H39" s="80"/>
      <c r="I39" s="80"/>
      <c r="J39" s="80"/>
      <c r="K39" s="80"/>
      <c r="L39" s="80"/>
      <c r="M39" s="80"/>
      <c r="N39" s="81"/>
      <c r="O39" s="82"/>
    </row>
    <row r="40" spans="1:52" s="59" customFormat="1" ht="12.75" x14ac:dyDescent="0.2">
      <c r="A40" s="75" t="s">
        <v>69</v>
      </c>
      <c r="C40" s="49"/>
      <c r="D40" s="48"/>
      <c r="E40" s="47"/>
      <c r="F40" s="69"/>
      <c r="G40" s="49"/>
      <c r="H40" s="80"/>
      <c r="I40" s="48"/>
      <c r="J40" s="53"/>
      <c r="K40" s="48"/>
      <c r="L40" s="53"/>
      <c r="M40" s="53"/>
      <c r="N40" s="49"/>
      <c r="O40" s="50"/>
      <c r="P40" s="74">
        <f t="shared" ref="P40:P103" si="6">M40+L40+K40+J40+I40-H40</f>
        <v>0</v>
      </c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8"/>
      <c r="AJ40" s="68"/>
      <c r="AK40" s="68"/>
      <c r="AL40" s="68"/>
      <c r="AM40" s="68"/>
      <c r="AN40" s="68"/>
      <c r="AO40" s="68"/>
      <c r="AP40" s="68"/>
      <c r="AQ40" s="68"/>
      <c r="AR40" s="68"/>
      <c r="AS40" s="68"/>
      <c r="AT40" s="68"/>
      <c r="AU40" s="68"/>
      <c r="AV40" s="68"/>
      <c r="AW40" s="68"/>
      <c r="AX40" s="68"/>
      <c r="AY40" s="68"/>
      <c r="AZ40" s="68"/>
    </row>
    <row r="41" spans="1:52" s="59" customFormat="1" x14ac:dyDescent="0.2">
      <c r="A41" s="56"/>
      <c r="B41" s="59" t="s">
        <v>70</v>
      </c>
      <c r="C41" s="59" t="s">
        <v>71</v>
      </c>
      <c r="D41" s="69">
        <v>3858.1800000000003</v>
      </c>
      <c r="E41" s="70">
        <v>43160372.170000002</v>
      </c>
      <c r="F41" s="69">
        <v>11186.718133938799</v>
      </c>
      <c r="G41" s="70">
        <v>44774279.350000001</v>
      </c>
      <c r="H41" s="71">
        <v>11605.026035591911</v>
      </c>
      <c r="I41" s="72">
        <v>2223.4721293459606</v>
      </c>
      <c r="J41" s="72">
        <v>175.05527217496331</v>
      </c>
      <c r="K41" s="72">
        <v>8186.0822538087878</v>
      </c>
      <c r="L41" s="72">
        <v>1014.9870120108446</v>
      </c>
      <c r="M41" s="72">
        <v>5.4293682513516739</v>
      </c>
      <c r="N41" s="67">
        <v>6600870.6399999997</v>
      </c>
      <c r="O41" s="73">
        <v>1710.8767968316665</v>
      </c>
      <c r="P41" s="74">
        <f t="shared" si="6"/>
        <v>0</v>
      </c>
      <c r="Q41" s="83"/>
      <c r="R41" s="83"/>
      <c r="S41" s="83"/>
      <c r="T41" s="83"/>
      <c r="U41" s="83"/>
      <c r="V41" s="83"/>
      <c r="W41" s="83"/>
      <c r="X41" s="68"/>
      <c r="Y41" s="68"/>
      <c r="Z41" s="68"/>
      <c r="AA41" s="68"/>
      <c r="AB41" s="68"/>
      <c r="AC41" s="68"/>
      <c r="AD41" s="68"/>
      <c r="AE41" s="68"/>
      <c r="AF41" s="68"/>
      <c r="AG41" s="68"/>
      <c r="AH41" s="68"/>
      <c r="AI41" s="68"/>
      <c r="AJ41" s="68"/>
      <c r="AK41" s="68"/>
      <c r="AL41" s="68"/>
      <c r="AM41" s="68"/>
      <c r="AN41" s="68"/>
      <c r="AO41" s="68"/>
      <c r="AP41" s="68"/>
      <c r="AQ41" s="68"/>
      <c r="AR41" s="68"/>
      <c r="AS41" s="68"/>
      <c r="AT41" s="68"/>
      <c r="AU41" s="68"/>
      <c r="AV41" s="68"/>
      <c r="AW41" s="68"/>
      <c r="AX41" s="68"/>
      <c r="AY41" s="68"/>
      <c r="AZ41" s="68"/>
    </row>
    <row r="42" spans="1:52" s="59" customFormat="1" x14ac:dyDescent="0.2">
      <c r="A42" s="56"/>
      <c r="B42" s="59" t="s">
        <v>72</v>
      </c>
      <c r="C42" s="59" t="s">
        <v>73</v>
      </c>
      <c r="D42" s="69">
        <v>281.30999999999995</v>
      </c>
      <c r="E42" s="70">
        <v>3668157.31</v>
      </c>
      <c r="F42" s="69">
        <v>13039.555330418403</v>
      </c>
      <c r="G42" s="70">
        <v>3735262.33</v>
      </c>
      <c r="H42" s="71">
        <v>13278.100067541149</v>
      </c>
      <c r="I42" s="72">
        <v>1788.6083324446345</v>
      </c>
      <c r="J42" s="72">
        <v>202.61679286196724</v>
      </c>
      <c r="K42" s="72">
        <v>10120.278091784865</v>
      </c>
      <c r="L42" s="72">
        <v>1166.5968504496823</v>
      </c>
      <c r="M42" s="72"/>
      <c r="N42" s="67">
        <v>1050279.4099999999</v>
      </c>
      <c r="O42" s="73">
        <v>3733.5303046461204</v>
      </c>
      <c r="P42" s="74">
        <f t="shared" si="6"/>
        <v>0</v>
      </c>
      <c r="Q42" s="83"/>
      <c r="R42" s="83"/>
      <c r="S42" s="83"/>
      <c r="T42" s="83"/>
      <c r="U42" s="83"/>
      <c r="V42" s="83"/>
      <c r="W42" s="83"/>
      <c r="X42" s="68"/>
      <c r="Y42" s="68"/>
      <c r="Z42" s="68"/>
      <c r="AA42" s="68"/>
      <c r="AB42" s="68"/>
      <c r="AC42" s="68"/>
      <c r="AD42" s="68"/>
      <c r="AE42" s="68"/>
      <c r="AF42" s="68"/>
      <c r="AG42" s="68"/>
      <c r="AH42" s="68"/>
      <c r="AI42" s="68"/>
      <c r="AJ42" s="68"/>
      <c r="AK42" s="68"/>
      <c r="AL42" s="68"/>
      <c r="AM42" s="68"/>
      <c r="AN42" s="68"/>
      <c r="AO42" s="68"/>
      <c r="AP42" s="68"/>
      <c r="AQ42" s="68"/>
      <c r="AR42" s="68"/>
      <c r="AS42" s="68"/>
      <c r="AT42" s="68"/>
      <c r="AU42" s="68"/>
      <c r="AV42" s="68"/>
      <c r="AW42" s="68"/>
      <c r="AX42" s="68"/>
      <c r="AY42" s="68"/>
      <c r="AZ42" s="68"/>
    </row>
    <row r="43" spans="1:52" s="59" customFormat="1" x14ac:dyDescent="0.2">
      <c r="A43" s="56"/>
      <c r="B43" s="59" t="s">
        <v>74</v>
      </c>
      <c r="C43" s="59" t="s">
        <v>75</v>
      </c>
      <c r="D43" s="69">
        <v>2794.2999999999997</v>
      </c>
      <c r="E43" s="70">
        <v>29931145.149999999</v>
      </c>
      <c r="F43" s="69">
        <v>10711.500250509967</v>
      </c>
      <c r="G43" s="70">
        <v>29991671.260000002</v>
      </c>
      <c r="H43" s="71">
        <v>10733.160813083779</v>
      </c>
      <c r="I43" s="72">
        <v>2084.7786100275562</v>
      </c>
      <c r="J43" s="72">
        <v>168.37705686576248</v>
      </c>
      <c r="K43" s="72">
        <v>7694.1954943993142</v>
      </c>
      <c r="L43" s="72">
        <v>782.12357656658207</v>
      </c>
      <c r="M43" s="72">
        <v>3.6860752245642918</v>
      </c>
      <c r="N43" s="67">
        <v>1929870.02</v>
      </c>
      <c r="O43" s="73">
        <v>690.64524925741694</v>
      </c>
      <c r="P43" s="74">
        <f t="shared" si="6"/>
        <v>0</v>
      </c>
      <c r="Q43" s="83"/>
      <c r="R43" s="83"/>
      <c r="S43" s="83"/>
      <c r="T43" s="83"/>
      <c r="U43" s="83"/>
      <c r="V43" s="83"/>
      <c r="W43" s="83"/>
      <c r="X43" s="68"/>
      <c r="Y43" s="68"/>
      <c r="Z43" s="68"/>
      <c r="AA43" s="68"/>
      <c r="AB43" s="68"/>
      <c r="AC43" s="68"/>
      <c r="AD43" s="68"/>
      <c r="AE43" s="68"/>
      <c r="AF43" s="68"/>
      <c r="AG43" s="68"/>
      <c r="AH43" s="68"/>
      <c r="AI43" s="68"/>
      <c r="AJ43" s="68"/>
      <c r="AK43" s="68"/>
      <c r="AL43" s="68"/>
      <c r="AM43" s="68"/>
      <c r="AN43" s="68"/>
      <c r="AO43" s="68"/>
      <c r="AP43" s="68"/>
      <c r="AQ43" s="68"/>
      <c r="AR43" s="68"/>
      <c r="AS43" s="68"/>
      <c r="AT43" s="68"/>
      <c r="AU43" s="68"/>
      <c r="AV43" s="68"/>
      <c r="AW43" s="68"/>
      <c r="AX43" s="68"/>
      <c r="AY43" s="68"/>
      <c r="AZ43" s="68"/>
    </row>
    <row r="44" spans="1:52" s="59" customFormat="1" x14ac:dyDescent="0.2">
      <c r="A44" s="56"/>
      <c r="B44" s="59" t="s">
        <v>76</v>
      </c>
      <c r="C44" s="59" t="s">
        <v>77</v>
      </c>
      <c r="D44" s="69">
        <v>473.38</v>
      </c>
      <c r="E44" s="70">
        <v>8344559.8300000001</v>
      </c>
      <c r="F44" s="69">
        <v>17627.61381976425</v>
      </c>
      <c r="G44" s="70">
        <v>8729791.5199999996</v>
      </c>
      <c r="H44" s="71">
        <v>18441.403354598842</v>
      </c>
      <c r="I44" s="72">
        <v>788.70119143183069</v>
      </c>
      <c r="J44" s="72">
        <v>329.17892602137812</v>
      </c>
      <c r="K44" s="72">
        <v>11836.136106299378</v>
      </c>
      <c r="L44" s="72">
        <v>5473.9239934091001</v>
      </c>
      <c r="M44" s="72">
        <v>13.463137437154083</v>
      </c>
      <c r="N44" s="67">
        <v>1614784.83</v>
      </c>
      <c r="O44" s="73">
        <v>3411.1809328657741</v>
      </c>
      <c r="P44" s="74">
        <f t="shared" si="6"/>
        <v>0</v>
      </c>
      <c r="Q44" s="83"/>
      <c r="R44" s="83"/>
      <c r="S44" s="83"/>
      <c r="T44" s="83"/>
      <c r="U44" s="83"/>
      <c r="V44" s="83"/>
      <c r="W44" s="83"/>
      <c r="X44" s="68"/>
      <c r="Y44" s="68"/>
      <c r="Z44" s="68"/>
      <c r="AA44" s="68"/>
      <c r="AB44" s="68"/>
      <c r="AC44" s="68"/>
      <c r="AD44" s="68"/>
      <c r="AE44" s="68"/>
      <c r="AF44" s="68"/>
      <c r="AG44" s="68"/>
      <c r="AH44" s="68"/>
      <c r="AI44" s="68"/>
      <c r="AJ44" s="68"/>
      <c r="AK44" s="68"/>
      <c r="AL44" s="68"/>
      <c r="AM44" s="68"/>
      <c r="AN44" s="68"/>
      <c r="AO44" s="68"/>
      <c r="AP44" s="68"/>
      <c r="AQ44" s="68"/>
      <c r="AR44" s="68"/>
      <c r="AS44" s="68"/>
      <c r="AT44" s="68"/>
      <c r="AU44" s="68"/>
      <c r="AV44" s="68"/>
      <c r="AW44" s="68"/>
      <c r="AX44" s="68"/>
      <c r="AY44" s="68"/>
      <c r="AZ44" s="68"/>
    </row>
    <row r="45" spans="1:52" s="59" customFormat="1" x14ac:dyDescent="0.2">
      <c r="A45" s="56"/>
      <c r="B45" s="59" t="s">
        <v>78</v>
      </c>
      <c r="C45" s="59" t="s">
        <v>79</v>
      </c>
      <c r="D45" s="69">
        <v>2958.9199999999996</v>
      </c>
      <c r="E45" s="70">
        <v>27847119.649999999</v>
      </c>
      <c r="F45" s="69">
        <v>9411.244525029404</v>
      </c>
      <c r="G45" s="70">
        <v>27474266.25</v>
      </c>
      <c r="H45" s="71">
        <v>9285.2345619347616</v>
      </c>
      <c r="I45" s="72">
        <v>213.42321184756602</v>
      </c>
      <c r="J45" s="72">
        <v>55.576135887418395</v>
      </c>
      <c r="K45" s="72">
        <v>8395.4845653143748</v>
      </c>
      <c r="L45" s="72">
        <v>569.47092858205031</v>
      </c>
      <c r="M45" s="72">
        <v>51.279720303353933</v>
      </c>
      <c r="N45" s="67">
        <v>1875431.68</v>
      </c>
      <c r="O45" s="73">
        <v>633.82304354291432</v>
      </c>
      <c r="P45" s="74">
        <f t="shared" si="6"/>
        <v>0</v>
      </c>
      <c r="Q45" s="83"/>
      <c r="R45" s="83"/>
      <c r="S45" s="83"/>
      <c r="T45" s="83"/>
      <c r="U45" s="83"/>
      <c r="V45" s="83"/>
      <c r="W45" s="83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68"/>
      <c r="AS45" s="68"/>
      <c r="AT45" s="68"/>
      <c r="AU45" s="68"/>
      <c r="AV45" s="68"/>
      <c r="AW45" s="68"/>
      <c r="AX45" s="68"/>
      <c r="AY45" s="68"/>
      <c r="AZ45" s="68"/>
    </row>
    <row r="46" spans="1:52" s="49" customFormat="1" x14ac:dyDescent="0.2">
      <c r="A46" s="75"/>
      <c r="C46" s="49" t="s">
        <v>35</v>
      </c>
      <c r="D46" s="48">
        <f>SUM(D41:D45)</f>
        <v>10366.089999999998</v>
      </c>
      <c r="E46" s="47">
        <f>SUM(E41:E45)</f>
        <v>112951354.10999998</v>
      </c>
      <c r="F46" s="77">
        <f t="shared" ref="F46" si="7">E46/D46</f>
        <v>10896.235138803542</v>
      </c>
      <c r="G46" s="49">
        <f>SUM(G41:G45)</f>
        <v>114705270.70999999</v>
      </c>
      <c r="H46" s="76">
        <f t="shared" ref="H46" si="8">G46/D46</f>
        <v>11065.432647217998</v>
      </c>
      <c r="I46" s="53">
        <f>'[1]Master by county 1516'!O46</f>
        <v>1535.0111334167464</v>
      </c>
      <c r="J46" s="53">
        <f>'[1]Master by county 1516'!AM46</f>
        <v>146.93688266260475</v>
      </c>
      <c r="K46" s="77">
        <f>'[1]Master by county 1516'!BM46</f>
        <v>8332.4341222196617</v>
      </c>
      <c r="L46" s="77">
        <f>'[1]Master by county 1516'!DZ46</f>
        <v>1032.7839059857672</v>
      </c>
      <c r="M46" s="77">
        <f>'[1]Master by county 1516'!EZ46</f>
        <v>18.266602933217833</v>
      </c>
      <c r="N46" s="47">
        <f>SUM(N41:N45)</f>
        <v>13071236.58</v>
      </c>
      <c r="O46" s="78">
        <f t="shared" ref="O46" si="9">N46/D46</f>
        <v>1260.9611319214864</v>
      </c>
      <c r="P46" s="74">
        <f t="shared" si="6"/>
        <v>0</v>
      </c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/>
      <c r="AQ46" s="43"/>
      <c r="AR46" s="43"/>
      <c r="AS46" s="43"/>
      <c r="AT46" s="43"/>
      <c r="AU46" s="43"/>
      <c r="AV46" s="43"/>
      <c r="AW46" s="43"/>
      <c r="AX46" s="43"/>
      <c r="AY46" s="43"/>
      <c r="AZ46" s="43"/>
    </row>
    <row r="47" spans="1:52" s="59" customFormat="1" x14ac:dyDescent="0.2">
      <c r="A47" s="75" t="s">
        <v>80</v>
      </c>
      <c r="C47" s="49"/>
      <c r="D47" s="48"/>
      <c r="E47" s="47"/>
      <c r="F47" s="69"/>
      <c r="G47" s="49"/>
      <c r="H47" s="84"/>
      <c r="I47" s="48"/>
      <c r="J47" s="53"/>
      <c r="K47" s="48"/>
      <c r="L47" s="53"/>
      <c r="M47" s="53"/>
      <c r="N47" s="49"/>
      <c r="O47" s="50"/>
      <c r="P47" s="74">
        <f t="shared" si="6"/>
        <v>0</v>
      </c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8"/>
      <c r="AC47" s="68"/>
      <c r="AD47" s="68"/>
      <c r="AE47" s="68"/>
      <c r="AF47" s="68"/>
      <c r="AG47" s="68"/>
      <c r="AH47" s="68"/>
      <c r="AI47" s="68"/>
      <c r="AJ47" s="68"/>
      <c r="AK47" s="68"/>
      <c r="AL47" s="68"/>
      <c r="AM47" s="68"/>
      <c r="AN47" s="68"/>
      <c r="AO47" s="68"/>
      <c r="AP47" s="68"/>
      <c r="AQ47" s="68"/>
      <c r="AR47" s="68"/>
      <c r="AS47" s="68"/>
      <c r="AT47" s="68"/>
      <c r="AU47" s="68"/>
      <c r="AV47" s="68"/>
      <c r="AW47" s="68"/>
      <c r="AX47" s="68"/>
      <c r="AY47" s="68"/>
      <c r="AZ47" s="68"/>
    </row>
    <row r="48" spans="1:52" s="59" customFormat="1" x14ac:dyDescent="0.2">
      <c r="A48" s="56"/>
      <c r="B48" s="59" t="s">
        <v>81</v>
      </c>
      <c r="C48" s="59" t="s">
        <v>82</v>
      </c>
      <c r="D48" s="69">
        <v>23206.37</v>
      </c>
      <c r="E48" s="70">
        <v>261193843.08000001</v>
      </c>
      <c r="F48" s="69">
        <v>11255.264958716078</v>
      </c>
      <c r="G48" s="70">
        <v>267937107.56999999</v>
      </c>
      <c r="H48" s="71">
        <v>11545.843127124148</v>
      </c>
      <c r="I48" s="72">
        <v>1945.5267687277246</v>
      </c>
      <c r="J48" s="72">
        <v>237.02797119928709</v>
      </c>
      <c r="K48" s="72">
        <v>8189.3673487064116</v>
      </c>
      <c r="L48" s="72">
        <v>858.10010872014857</v>
      </c>
      <c r="M48" s="72">
        <v>315.82092977057596</v>
      </c>
      <c r="N48" s="67">
        <v>30943130.670000002</v>
      </c>
      <c r="O48" s="73">
        <v>1333.3895249450907</v>
      </c>
      <c r="P48" s="74">
        <f t="shared" si="6"/>
        <v>0</v>
      </c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3"/>
      <c r="AC48" s="68"/>
      <c r="AD48" s="68"/>
      <c r="AE48" s="68"/>
      <c r="AF48" s="68"/>
      <c r="AG48" s="68"/>
      <c r="AH48" s="68"/>
      <c r="AI48" s="68"/>
      <c r="AJ48" s="68"/>
      <c r="AK48" s="68"/>
      <c r="AL48" s="68"/>
      <c r="AM48" s="68"/>
      <c r="AN48" s="68"/>
      <c r="AO48" s="68"/>
      <c r="AP48" s="68"/>
      <c r="AQ48" s="68"/>
      <c r="AR48" s="68"/>
      <c r="AS48" s="68"/>
      <c r="AT48" s="68"/>
      <c r="AU48" s="68"/>
      <c r="AV48" s="68"/>
      <c r="AW48" s="68"/>
      <c r="AX48" s="68"/>
      <c r="AY48" s="68"/>
      <c r="AZ48" s="68"/>
    </row>
    <row r="49" spans="1:52" s="59" customFormat="1" x14ac:dyDescent="0.2">
      <c r="A49" s="56"/>
      <c r="B49" s="59" t="s">
        <v>83</v>
      </c>
      <c r="C49" s="59" t="s">
        <v>84</v>
      </c>
      <c r="D49" s="69">
        <v>1787.3</v>
      </c>
      <c r="E49" s="70">
        <v>18515972.260000002</v>
      </c>
      <c r="F49" s="69">
        <v>10359.74501202932</v>
      </c>
      <c r="G49" s="70">
        <v>18393716.649999999</v>
      </c>
      <c r="H49" s="71">
        <v>10291.342611760756</v>
      </c>
      <c r="I49" s="72">
        <v>1912.7916522128351</v>
      </c>
      <c r="J49" s="72">
        <v>348.89650310524252</v>
      </c>
      <c r="K49" s="72">
        <v>7653.4873664186207</v>
      </c>
      <c r="L49" s="72">
        <v>344.2196721311476</v>
      </c>
      <c r="M49" s="72">
        <v>31.947417892911098</v>
      </c>
      <c r="N49" s="67">
        <v>2711108.59</v>
      </c>
      <c r="O49" s="73">
        <v>1516.8738264421193</v>
      </c>
      <c r="P49" s="74">
        <f t="shared" si="6"/>
        <v>0</v>
      </c>
      <c r="Q49" s="83"/>
      <c r="R49" s="83"/>
      <c r="S49" s="83"/>
      <c r="T49" s="83"/>
      <c r="U49" s="83"/>
      <c r="V49" s="83"/>
      <c r="W49" s="83"/>
      <c r="X49" s="83"/>
      <c r="Y49" s="83"/>
      <c r="Z49" s="83"/>
      <c r="AA49" s="83"/>
      <c r="AB49" s="83"/>
      <c r="AC49" s="68"/>
      <c r="AD49" s="68"/>
      <c r="AE49" s="68"/>
      <c r="AF49" s="68"/>
      <c r="AG49" s="68"/>
      <c r="AH49" s="68"/>
      <c r="AI49" s="68"/>
      <c r="AJ49" s="68"/>
      <c r="AK49" s="68"/>
      <c r="AL49" s="68"/>
      <c r="AM49" s="68"/>
      <c r="AN49" s="68"/>
      <c r="AO49" s="68"/>
      <c r="AP49" s="68"/>
      <c r="AQ49" s="68"/>
      <c r="AR49" s="68"/>
      <c r="AS49" s="68"/>
      <c r="AT49" s="68"/>
      <c r="AU49" s="68"/>
      <c r="AV49" s="68"/>
      <c r="AW49" s="68"/>
      <c r="AX49" s="68"/>
      <c r="AY49" s="68"/>
      <c r="AZ49" s="68"/>
    </row>
    <row r="50" spans="1:52" s="59" customFormat="1" x14ac:dyDescent="0.2">
      <c r="A50" s="56"/>
      <c r="B50" s="59" t="s">
        <v>85</v>
      </c>
      <c r="C50" s="59" t="s">
        <v>86</v>
      </c>
      <c r="D50" s="69">
        <v>1626.69</v>
      </c>
      <c r="E50" s="70">
        <v>16457369.869999999</v>
      </c>
      <c r="F50" s="69">
        <v>10117.090453620542</v>
      </c>
      <c r="G50" s="70">
        <v>16609574.65</v>
      </c>
      <c r="H50" s="71">
        <v>10210.657623763593</v>
      </c>
      <c r="I50" s="72">
        <v>1582.730637060534</v>
      </c>
      <c r="J50" s="72">
        <v>634.82279967295551</v>
      </c>
      <c r="K50" s="72">
        <v>7745.2860840110898</v>
      </c>
      <c r="L50" s="72">
        <v>247.76011409672398</v>
      </c>
      <c r="M50" s="72">
        <v>5.7988922290049115E-2</v>
      </c>
      <c r="N50" s="67">
        <v>1403657.73</v>
      </c>
      <c r="O50" s="73">
        <v>862.89196466444128</v>
      </c>
      <c r="P50" s="74">
        <f t="shared" si="6"/>
        <v>0</v>
      </c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3"/>
      <c r="AC50" s="68"/>
      <c r="AD50" s="68"/>
      <c r="AE50" s="68"/>
      <c r="AF50" s="68"/>
      <c r="AG50" s="68"/>
      <c r="AH50" s="68"/>
      <c r="AI50" s="68"/>
      <c r="AJ50" s="68"/>
      <c r="AK50" s="68"/>
      <c r="AL50" s="68"/>
      <c r="AM50" s="68"/>
      <c r="AN50" s="68"/>
      <c r="AO50" s="68"/>
      <c r="AP50" s="68"/>
      <c r="AQ50" s="68"/>
      <c r="AR50" s="68"/>
      <c r="AS50" s="68"/>
      <c r="AT50" s="68"/>
      <c r="AU50" s="68"/>
      <c r="AV50" s="68"/>
      <c r="AW50" s="68"/>
      <c r="AX50" s="68"/>
      <c r="AY50" s="68"/>
      <c r="AZ50" s="68"/>
    </row>
    <row r="51" spans="1:52" s="59" customFormat="1" x14ac:dyDescent="0.2">
      <c r="A51" s="56"/>
      <c r="B51" s="59" t="s">
        <v>87</v>
      </c>
      <c r="C51" s="59" t="s">
        <v>88</v>
      </c>
      <c r="D51" s="69">
        <v>158.79999999999998</v>
      </c>
      <c r="E51" s="70">
        <v>1780771.97</v>
      </c>
      <c r="F51" s="69">
        <v>11213.929282115871</v>
      </c>
      <c r="G51" s="70">
        <v>1787702.98</v>
      </c>
      <c r="H51" s="71">
        <v>11257.575440806046</v>
      </c>
      <c r="I51" s="72">
        <v>2469.6931360201515</v>
      </c>
      <c r="J51" s="72">
        <v>314.02304785894211</v>
      </c>
      <c r="K51" s="72">
        <v>8065.9150503778365</v>
      </c>
      <c r="L51" s="72">
        <v>359.50176322418139</v>
      </c>
      <c r="M51" s="72">
        <v>48.442443324937031</v>
      </c>
      <c r="N51" s="67">
        <v>153118.49</v>
      </c>
      <c r="O51" s="73">
        <v>964.22222921914363</v>
      </c>
      <c r="P51" s="74">
        <f t="shared" si="6"/>
        <v>0</v>
      </c>
      <c r="Q51" s="83"/>
      <c r="R51" s="83"/>
      <c r="S51" s="83"/>
      <c r="T51" s="83"/>
      <c r="U51" s="83"/>
      <c r="V51" s="83"/>
      <c r="W51" s="83"/>
      <c r="X51" s="83"/>
      <c r="Y51" s="83"/>
      <c r="Z51" s="83"/>
      <c r="AA51" s="83"/>
      <c r="AB51" s="83"/>
      <c r="AC51" s="68"/>
      <c r="AD51" s="68"/>
      <c r="AE51" s="68"/>
      <c r="AF51" s="68"/>
      <c r="AG51" s="68"/>
      <c r="AH51" s="68"/>
      <c r="AI51" s="68"/>
      <c r="AJ51" s="68"/>
      <c r="AK51" s="68"/>
      <c r="AL51" s="68"/>
      <c r="AM51" s="68"/>
      <c r="AN51" s="68"/>
      <c r="AO51" s="68"/>
      <c r="AP51" s="68"/>
      <c r="AQ51" s="68"/>
      <c r="AR51" s="68"/>
      <c r="AS51" s="68"/>
      <c r="AT51" s="68"/>
      <c r="AU51" s="68"/>
      <c r="AV51" s="68"/>
      <c r="AW51" s="68"/>
      <c r="AX51" s="68"/>
      <c r="AY51" s="68"/>
      <c r="AZ51" s="68"/>
    </row>
    <row r="52" spans="1:52" s="59" customFormat="1" x14ac:dyDescent="0.2">
      <c r="A52" s="56"/>
      <c r="B52" s="59" t="s">
        <v>89</v>
      </c>
      <c r="C52" s="59" t="s">
        <v>90</v>
      </c>
      <c r="D52" s="69">
        <v>3143.5400000000009</v>
      </c>
      <c r="E52" s="70">
        <v>31953812.07</v>
      </c>
      <c r="F52" s="69">
        <v>10164.913463801953</v>
      </c>
      <c r="G52" s="70">
        <v>34377015.859999999</v>
      </c>
      <c r="H52" s="71">
        <v>10935.765366434018</v>
      </c>
      <c r="I52" s="72">
        <v>2051.5486426131042</v>
      </c>
      <c r="J52" s="72">
        <v>277.11799754416984</v>
      </c>
      <c r="K52" s="72">
        <v>7921.6360027230448</v>
      </c>
      <c r="L52" s="72">
        <v>667.98689693784684</v>
      </c>
      <c r="M52" s="72">
        <v>17.47582661585346</v>
      </c>
      <c r="N52" s="67">
        <v>8558111.7200000007</v>
      </c>
      <c r="O52" s="73">
        <v>2722.444034432518</v>
      </c>
      <c r="P52" s="74">
        <f t="shared" si="6"/>
        <v>0</v>
      </c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3"/>
      <c r="AC52" s="68"/>
      <c r="AD52" s="68"/>
      <c r="AE52" s="68"/>
      <c r="AF52" s="68"/>
      <c r="AG52" s="68"/>
      <c r="AH52" s="68"/>
      <c r="AI52" s="68"/>
      <c r="AJ52" s="68"/>
      <c r="AK52" s="68"/>
      <c r="AL52" s="68"/>
      <c r="AM52" s="68"/>
      <c r="AN52" s="68"/>
      <c r="AO52" s="68"/>
      <c r="AP52" s="68"/>
      <c r="AQ52" s="68"/>
      <c r="AR52" s="68"/>
      <c r="AS52" s="68"/>
      <c r="AT52" s="68"/>
      <c r="AU52" s="68"/>
      <c r="AV52" s="68"/>
      <c r="AW52" s="68"/>
      <c r="AX52" s="68"/>
      <c r="AY52" s="68"/>
      <c r="AZ52" s="68"/>
    </row>
    <row r="53" spans="1:52" s="59" customFormat="1" x14ac:dyDescent="0.2">
      <c r="A53" s="56"/>
      <c r="B53" s="59" t="s">
        <v>91</v>
      </c>
      <c r="C53" s="59" t="s">
        <v>92</v>
      </c>
      <c r="D53" s="69">
        <v>26508.34</v>
      </c>
      <c r="E53" s="70">
        <v>293077460.99000001</v>
      </c>
      <c r="F53" s="69">
        <v>11056.047303980558</v>
      </c>
      <c r="G53" s="70">
        <v>301968972.11000001</v>
      </c>
      <c r="H53" s="71">
        <v>11391.470462126259</v>
      </c>
      <c r="I53" s="72">
        <v>1745.7901143564629</v>
      </c>
      <c r="J53" s="72">
        <v>183.79029580879072</v>
      </c>
      <c r="K53" s="72">
        <v>8595.6523082924105</v>
      </c>
      <c r="L53" s="72">
        <v>677.52227185859238</v>
      </c>
      <c r="M53" s="72">
        <v>188.71547181000398</v>
      </c>
      <c r="N53" s="67">
        <v>28012474.719999999</v>
      </c>
      <c r="O53" s="73">
        <v>1056.7419431016804</v>
      </c>
      <c r="P53" s="74">
        <f t="shared" si="6"/>
        <v>0</v>
      </c>
      <c r="Q53" s="83"/>
      <c r="R53" s="83"/>
      <c r="S53" s="83"/>
      <c r="T53" s="83"/>
      <c r="U53" s="83"/>
      <c r="V53" s="83"/>
      <c r="W53" s="83"/>
      <c r="X53" s="83"/>
      <c r="Y53" s="83"/>
      <c r="Z53" s="83"/>
      <c r="AA53" s="83"/>
      <c r="AB53" s="83"/>
      <c r="AC53" s="68"/>
      <c r="AD53" s="68"/>
      <c r="AE53" s="68"/>
      <c r="AF53" s="68"/>
      <c r="AG53" s="68"/>
      <c r="AH53" s="68"/>
      <c r="AI53" s="68"/>
      <c r="AJ53" s="68"/>
      <c r="AK53" s="68"/>
      <c r="AL53" s="68"/>
      <c r="AM53" s="68"/>
      <c r="AN53" s="68"/>
      <c r="AO53" s="68"/>
      <c r="AP53" s="68"/>
      <c r="AQ53" s="68"/>
      <c r="AR53" s="68"/>
      <c r="AS53" s="68"/>
      <c r="AT53" s="68"/>
      <c r="AU53" s="68"/>
      <c r="AV53" s="68"/>
      <c r="AW53" s="68"/>
      <c r="AX53" s="68"/>
      <c r="AY53" s="68"/>
      <c r="AZ53" s="68"/>
    </row>
    <row r="54" spans="1:52" s="59" customFormat="1" x14ac:dyDescent="0.2">
      <c r="A54" s="56"/>
      <c r="B54" s="59" t="s">
        <v>93</v>
      </c>
      <c r="C54" s="59" t="s">
        <v>94</v>
      </c>
      <c r="D54" s="69">
        <v>6667.2099999999991</v>
      </c>
      <c r="E54" s="70">
        <v>68821766.870000005</v>
      </c>
      <c r="F54" s="69">
        <v>10322.423752964136</v>
      </c>
      <c r="G54" s="70">
        <v>68852286.189999998</v>
      </c>
      <c r="H54" s="71">
        <v>10327.001277895852</v>
      </c>
      <c r="I54" s="72">
        <v>1823.6503199989204</v>
      </c>
      <c r="J54" s="72">
        <v>518.59363211898233</v>
      </c>
      <c r="K54" s="72">
        <v>7662.8871851944077</v>
      </c>
      <c r="L54" s="72">
        <v>318.62974617568671</v>
      </c>
      <c r="M54" s="72">
        <v>3.2403944078557601</v>
      </c>
      <c r="N54" s="67">
        <v>8717600.9800000004</v>
      </c>
      <c r="O54" s="73">
        <v>1307.5335830129848</v>
      </c>
      <c r="P54" s="74">
        <f t="shared" si="6"/>
        <v>0</v>
      </c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68"/>
      <c r="AD54" s="68"/>
      <c r="AE54" s="68"/>
      <c r="AF54" s="68"/>
      <c r="AG54" s="68"/>
      <c r="AH54" s="68"/>
      <c r="AI54" s="68"/>
      <c r="AJ54" s="68"/>
      <c r="AK54" s="68"/>
      <c r="AL54" s="68"/>
      <c r="AM54" s="68"/>
      <c r="AN54" s="68"/>
      <c r="AO54" s="68"/>
      <c r="AP54" s="68"/>
      <c r="AQ54" s="68"/>
      <c r="AR54" s="68"/>
      <c r="AS54" s="68"/>
      <c r="AT54" s="68"/>
      <c r="AU54" s="68"/>
      <c r="AV54" s="68"/>
      <c r="AW54" s="68"/>
      <c r="AX54" s="68"/>
      <c r="AY54" s="68"/>
      <c r="AZ54" s="68"/>
    </row>
    <row r="55" spans="1:52" s="49" customFormat="1" x14ac:dyDescent="0.2">
      <c r="A55" s="56"/>
      <c r="B55" s="59" t="s">
        <v>95</v>
      </c>
      <c r="C55" s="59" t="s">
        <v>96</v>
      </c>
      <c r="D55" s="69">
        <v>12891.859999999997</v>
      </c>
      <c r="E55" s="70">
        <v>141183509.5</v>
      </c>
      <c r="F55" s="69">
        <v>10951.368499192517</v>
      </c>
      <c r="G55" s="70">
        <v>145068036.13999999</v>
      </c>
      <c r="H55" s="71">
        <v>11252.684728192829</v>
      </c>
      <c r="I55" s="72">
        <v>2019.2444767473435</v>
      </c>
      <c r="J55" s="72">
        <v>262.87748625877106</v>
      </c>
      <c r="K55" s="72">
        <v>8340.8376541476591</v>
      </c>
      <c r="L55" s="72">
        <v>586.28431816665716</v>
      </c>
      <c r="M55" s="72">
        <v>43.440792872401666</v>
      </c>
      <c r="N55" s="67">
        <v>7428432.6900000004</v>
      </c>
      <c r="O55" s="73">
        <v>576.21108901275704</v>
      </c>
      <c r="P55" s="74">
        <f t="shared" si="6"/>
        <v>0</v>
      </c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3"/>
      <c r="AB55" s="8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43"/>
      <c r="AQ55" s="43"/>
      <c r="AR55" s="43"/>
      <c r="AS55" s="43"/>
      <c r="AT55" s="43"/>
      <c r="AU55" s="43"/>
      <c r="AV55" s="43"/>
      <c r="AW55" s="43"/>
      <c r="AX55" s="43"/>
      <c r="AY55" s="43"/>
      <c r="AZ55" s="43"/>
    </row>
    <row r="56" spans="1:52" s="59" customFormat="1" x14ac:dyDescent="0.2">
      <c r="A56" s="56"/>
      <c r="B56" s="59" t="s">
        <v>97</v>
      </c>
      <c r="C56" s="59" t="s">
        <v>98</v>
      </c>
      <c r="D56" s="69">
        <v>2423.5300000000002</v>
      </c>
      <c r="E56" s="70">
        <v>23178231.949999999</v>
      </c>
      <c r="F56" s="69">
        <v>9563.8312502836761</v>
      </c>
      <c r="G56" s="70">
        <v>24665533.120000001</v>
      </c>
      <c r="H56" s="71">
        <v>10177.523331669094</v>
      </c>
      <c r="I56" s="72">
        <v>1852.4280202844609</v>
      </c>
      <c r="J56" s="72">
        <v>296.77631388924419</v>
      </c>
      <c r="K56" s="72">
        <v>7663.2949994429619</v>
      </c>
      <c r="L56" s="72">
        <v>287.68668017313587</v>
      </c>
      <c r="M56" s="72">
        <v>77.337317879291774</v>
      </c>
      <c r="N56" s="67">
        <v>2716405.7599999998</v>
      </c>
      <c r="O56" s="73">
        <v>1120.846764843018</v>
      </c>
      <c r="P56" s="74">
        <f t="shared" si="6"/>
        <v>0</v>
      </c>
      <c r="Q56" s="83"/>
      <c r="R56" s="83"/>
      <c r="S56" s="83"/>
      <c r="T56" s="83"/>
      <c r="U56" s="83"/>
      <c r="V56" s="83"/>
      <c r="W56" s="83"/>
      <c r="X56" s="83"/>
      <c r="Y56" s="83"/>
      <c r="Z56" s="83"/>
      <c r="AA56" s="83"/>
      <c r="AB56" s="83"/>
      <c r="AC56" s="68"/>
      <c r="AD56" s="68"/>
      <c r="AE56" s="68"/>
      <c r="AF56" s="68"/>
      <c r="AG56" s="68"/>
      <c r="AH56" s="68"/>
      <c r="AI56" s="68"/>
      <c r="AJ56" s="68"/>
      <c r="AK56" s="68"/>
      <c r="AL56" s="68"/>
      <c r="AM56" s="68"/>
      <c r="AN56" s="68"/>
      <c r="AO56" s="68"/>
      <c r="AP56" s="68"/>
      <c r="AQ56" s="68"/>
      <c r="AR56" s="68"/>
      <c r="AS56" s="68"/>
      <c r="AT56" s="68"/>
      <c r="AU56" s="68"/>
      <c r="AV56" s="68"/>
      <c r="AW56" s="68"/>
      <c r="AX56" s="68"/>
      <c r="AY56" s="68"/>
      <c r="AZ56" s="68"/>
    </row>
    <row r="57" spans="1:52" s="49" customFormat="1" x14ac:dyDescent="0.2">
      <c r="A57" s="75"/>
      <c r="C57" s="49" t="s">
        <v>35</v>
      </c>
      <c r="D57" s="48">
        <f>SUM(D48:D56)</f>
        <v>78413.639999999985</v>
      </c>
      <c r="E57" s="47">
        <f>SUM(E48:E56)</f>
        <v>856162738.56000006</v>
      </c>
      <c r="F57" s="77">
        <f>E57/D57</f>
        <v>10918.543490137688</v>
      </c>
      <c r="G57" s="49">
        <f>SUM(G48:G56)</f>
        <v>879659945.26999998</v>
      </c>
      <c r="H57" s="76">
        <f>G57/D57</f>
        <v>11218.200625171847</v>
      </c>
      <c r="I57" s="53">
        <f>'[1]Master by county 1516'!O57</f>
        <v>1873.9234742833009</v>
      </c>
      <c r="J57" s="53">
        <f>'[1]Master by county 1516'!AM57</f>
        <v>261.63272282730406</v>
      </c>
      <c r="K57" s="77">
        <f>'[1]Master by county 1516'!BM57</f>
        <v>8258.1841849198699</v>
      </c>
      <c r="L57" s="77">
        <f>'[1]Master by county 1516'!DZ57</f>
        <v>655.86100288164153</v>
      </c>
      <c r="M57" s="77">
        <f>'[1]Master by county 1516'!EZ57</f>
        <v>168.59924025973038</v>
      </c>
      <c r="N57" s="47">
        <f>SUM(N48:N56)</f>
        <v>90644041.350000009</v>
      </c>
      <c r="O57" s="78">
        <f>N57/D57</f>
        <v>1155.972881121193</v>
      </c>
      <c r="P57" s="74">
        <f t="shared" si="6"/>
        <v>0</v>
      </c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  <c r="AN57" s="43"/>
      <c r="AO57" s="43"/>
      <c r="AP57" s="43"/>
      <c r="AQ57" s="43"/>
      <c r="AR57" s="43"/>
      <c r="AS57" s="43"/>
      <c r="AT57" s="43"/>
      <c r="AU57" s="43"/>
      <c r="AV57" s="43"/>
      <c r="AW57" s="43"/>
      <c r="AX57" s="43"/>
      <c r="AY57" s="43"/>
      <c r="AZ57" s="43"/>
    </row>
    <row r="58" spans="1:52" s="49" customFormat="1" ht="4.5" customHeight="1" x14ac:dyDescent="0.2">
      <c r="A58" s="87"/>
      <c r="D58" s="48"/>
      <c r="E58" s="47"/>
      <c r="F58" s="77"/>
      <c r="H58" s="76"/>
      <c r="I58" s="53"/>
      <c r="J58" s="53"/>
      <c r="K58" s="77"/>
      <c r="L58" s="77"/>
      <c r="M58" s="77"/>
      <c r="N58" s="47"/>
      <c r="O58" s="88"/>
      <c r="P58" s="74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  <c r="AN58" s="43"/>
      <c r="AO58" s="43"/>
      <c r="AP58" s="43"/>
      <c r="AQ58" s="43"/>
      <c r="AR58" s="43"/>
      <c r="AS58" s="43"/>
      <c r="AT58" s="43"/>
      <c r="AU58" s="43"/>
      <c r="AV58" s="43"/>
      <c r="AW58" s="43"/>
      <c r="AX58" s="43"/>
      <c r="AY58" s="43"/>
      <c r="AZ58" s="43"/>
    </row>
    <row r="59" spans="1:52" s="59" customFormat="1" x14ac:dyDescent="0.2">
      <c r="A59" s="75" t="s">
        <v>99</v>
      </c>
      <c r="C59" s="49"/>
      <c r="D59" s="48"/>
      <c r="E59" s="47"/>
      <c r="F59" s="69"/>
      <c r="G59" s="49"/>
      <c r="H59" s="84"/>
      <c r="I59" s="48"/>
      <c r="J59" s="53"/>
      <c r="K59" s="48"/>
      <c r="L59" s="53"/>
      <c r="M59" s="53"/>
      <c r="N59" s="49"/>
      <c r="O59" s="50"/>
      <c r="P59" s="74">
        <f t="shared" si="6"/>
        <v>0</v>
      </c>
      <c r="Q59" s="68"/>
      <c r="R59" s="68"/>
      <c r="S59" s="68"/>
      <c r="T59" s="68"/>
      <c r="U59" s="68"/>
      <c r="V59" s="68"/>
      <c r="W59" s="68"/>
      <c r="X59" s="68"/>
      <c r="Y59" s="68"/>
      <c r="Z59" s="68"/>
      <c r="AA59" s="68"/>
      <c r="AB59" s="68"/>
      <c r="AC59" s="68"/>
      <c r="AD59" s="68"/>
      <c r="AE59" s="68"/>
      <c r="AF59" s="68"/>
      <c r="AG59" s="68"/>
      <c r="AH59" s="68"/>
      <c r="AI59" s="68"/>
      <c r="AJ59" s="68"/>
      <c r="AK59" s="68"/>
      <c r="AL59" s="68"/>
      <c r="AM59" s="68"/>
      <c r="AN59" s="68"/>
      <c r="AO59" s="68"/>
      <c r="AP59" s="68"/>
      <c r="AQ59" s="68"/>
      <c r="AR59" s="68"/>
      <c r="AS59" s="68"/>
      <c r="AT59" s="68"/>
      <c r="AU59" s="68"/>
      <c r="AV59" s="68"/>
      <c r="AW59" s="68"/>
      <c r="AX59" s="68"/>
      <c r="AY59" s="68"/>
      <c r="AZ59" s="68"/>
    </row>
    <row r="60" spans="1:52" s="59" customFormat="1" x14ac:dyDescent="0.2">
      <c r="A60" s="56"/>
      <c r="B60" s="59" t="s">
        <v>100</v>
      </c>
      <c r="C60" s="59" t="s">
        <v>101</v>
      </c>
      <c r="D60" s="69">
        <v>392.54</v>
      </c>
      <c r="E60" s="70">
        <v>5730552.21</v>
      </c>
      <c r="F60" s="69">
        <v>14598.645259081875</v>
      </c>
      <c r="G60" s="70">
        <v>5638742.9500000002</v>
      </c>
      <c r="H60" s="71">
        <v>14364.760151831661</v>
      </c>
      <c r="I60" s="72">
        <v>2916.9102766597039</v>
      </c>
      <c r="J60" s="72">
        <v>429.11300759158303</v>
      </c>
      <c r="K60" s="72">
        <v>10071.097060172213</v>
      </c>
      <c r="L60" s="72">
        <v>927.50427981861719</v>
      </c>
      <c r="M60" s="72">
        <v>20.135527589545013</v>
      </c>
      <c r="N60" s="67">
        <v>363920.76</v>
      </c>
      <c r="O60" s="73">
        <v>927.09216895093493</v>
      </c>
      <c r="P60" s="74">
        <f t="shared" si="6"/>
        <v>0</v>
      </c>
      <c r="Q60" s="83"/>
      <c r="R60" s="83"/>
      <c r="S60" s="83"/>
      <c r="T60" s="83"/>
      <c r="U60" s="83"/>
      <c r="V60" s="83"/>
      <c r="W60" s="83"/>
      <c r="X60" s="83"/>
      <c r="Y60" s="68"/>
      <c r="Z60" s="68"/>
      <c r="AA60" s="68"/>
      <c r="AB60" s="68"/>
      <c r="AC60" s="68"/>
      <c r="AD60" s="68"/>
      <c r="AE60" s="68"/>
      <c r="AF60" s="68"/>
      <c r="AG60" s="68"/>
      <c r="AH60" s="68"/>
      <c r="AI60" s="68"/>
      <c r="AJ60" s="68"/>
      <c r="AK60" s="68"/>
      <c r="AL60" s="68"/>
      <c r="AM60" s="68"/>
      <c r="AN60" s="68"/>
      <c r="AO60" s="68"/>
      <c r="AP60" s="68"/>
      <c r="AQ60" s="68"/>
      <c r="AR60" s="68"/>
      <c r="AS60" s="68"/>
      <c r="AT60" s="68"/>
      <c r="AU60" s="68"/>
      <c r="AV60" s="68"/>
      <c r="AW60" s="68"/>
      <c r="AX60" s="68"/>
      <c r="AY60" s="68"/>
      <c r="AZ60" s="68"/>
    </row>
    <row r="61" spans="1:52" s="59" customFormat="1" x14ac:dyDescent="0.2">
      <c r="A61" s="56"/>
      <c r="B61" s="59" t="s">
        <v>102</v>
      </c>
      <c r="C61" s="59" t="s">
        <v>103</v>
      </c>
      <c r="D61" s="69">
        <v>27.4</v>
      </c>
      <c r="E61" s="70">
        <v>541334.42000000004</v>
      </c>
      <c r="F61" s="69">
        <v>19756.730656934309</v>
      </c>
      <c r="G61" s="70">
        <v>544439.63</v>
      </c>
      <c r="H61" s="71">
        <v>19870.059489051095</v>
      </c>
      <c r="I61" s="72">
        <v>0</v>
      </c>
      <c r="J61" s="72">
        <v>438.35401459854023</v>
      </c>
      <c r="K61" s="72">
        <v>18861.632846715333</v>
      </c>
      <c r="L61" s="72">
        <v>570.0726277372263</v>
      </c>
      <c r="M61" s="72"/>
      <c r="N61" s="67">
        <v>449081.71</v>
      </c>
      <c r="O61" s="73">
        <v>16389.843430656936</v>
      </c>
      <c r="P61" s="74">
        <f t="shared" si="6"/>
        <v>0</v>
      </c>
      <c r="Q61" s="83"/>
      <c r="R61" s="83"/>
      <c r="S61" s="83"/>
      <c r="T61" s="83"/>
      <c r="U61" s="83"/>
      <c r="V61" s="83"/>
      <c r="W61" s="83"/>
      <c r="X61" s="83"/>
      <c r="Y61" s="68"/>
      <c r="Z61" s="68"/>
      <c r="AA61" s="68"/>
      <c r="AB61" s="68"/>
      <c r="AC61" s="68"/>
      <c r="AD61" s="68"/>
      <c r="AE61" s="68"/>
      <c r="AF61" s="68"/>
      <c r="AG61" s="68"/>
      <c r="AH61" s="68"/>
      <c r="AI61" s="68"/>
      <c r="AJ61" s="68"/>
      <c r="AK61" s="68"/>
      <c r="AL61" s="68"/>
      <c r="AM61" s="68"/>
      <c r="AN61" s="68"/>
      <c r="AO61" s="68"/>
      <c r="AP61" s="68"/>
      <c r="AQ61" s="68"/>
      <c r="AR61" s="68"/>
      <c r="AS61" s="68"/>
      <c r="AT61" s="68"/>
      <c r="AU61" s="68"/>
      <c r="AV61" s="68"/>
      <c r="AW61" s="68"/>
      <c r="AX61" s="68"/>
      <c r="AY61" s="68"/>
      <c r="AZ61" s="68"/>
    </row>
    <row r="62" spans="1:52" s="49" customFormat="1" x14ac:dyDescent="0.2">
      <c r="A62" s="75"/>
      <c r="C62" s="49" t="s">
        <v>35</v>
      </c>
      <c r="D62" s="48">
        <f>SUM(D60:D61)</f>
        <v>419.94</v>
      </c>
      <c r="E62" s="47">
        <f>SUM(E60:E61)</f>
        <v>6271886.6299999999</v>
      </c>
      <c r="F62" s="77">
        <f>E62/D62</f>
        <v>14935.197004333952</v>
      </c>
      <c r="G62" s="49">
        <f>SUM(G60:G61)</f>
        <v>6183182.5800000001</v>
      </c>
      <c r="H62" s="76">
        <f>G62/D62</f>
        <v>14723.966709529934</v>
      </c>
      <c r="I62" s="53">
        <f>'[1]Master by county 1516'!O62</f>
        <v>2726.5894175358389</v>
      </c>
      <c r="J62" s="53">
        <f>'[1]Master by county 1516'!AM62</f>
        <v>429.71595942277469</v>
      </c>
      <c r="K62" s="77">
        <f>'[1]Master by county 1516'!BM62</f>
        <v>10644.656808115447</v>
      </c>
      <c r="L62" s="77">
        <f>'[1]Master by county 1516'!DZ62</f>
        <v>904.18278801733584</v>
      </c>
      <c r="M62" s="77">
        <f>'[1]Master by county 1516'!EZ62</f>
        <v>18.821736438538839</v>
      </c>
      <c r="N62" s="47">
        <f>SUM(N60:N61)</f>
        <v>813002.47</v>
      </c>
      <c r="O62" s="78">
        <f>N62/D62</f>
        <v>1935.996737629185</v>
      </c>
      <c r="P62" s="74">
        <f t="shared" si="6"/>
        <v>0</v>
      </c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  <c r="AN62" s="43"/>
      <c r="AO62" s="43"/>
      <c r="AP62" s="43"/>
      <c r="AQ62" s="43"/>
      <c r="AR62" s="43"/>
      <c r="AS62" s="43"/>
      <c r="AT62" s="43"/>
      <c r="AU62" s="43"/>
      <c r="AV62" s="43"/>
      <c r="AW62" s="43"/>
      <c r="AX62" s="43"/>
      <c r="AY62" s="43"/>
      <c r="AZ62" s="43"/>
    </row>
    <row r="63" spans="1:52" customFormat="1" ht="4.5" customHeight="1" x14ac:dyDescent="0.2">
      <c r="A63" s="79"/>
      <c r="B63" s="80"/>
      <c r="C63" s="80"/>
      <c r="D63" s="80"/>
      <c r="E63" s="81"/>
      <c r="F63" s="80"/>
      <c r="G63" s="81"/>
      <c r="H63" s="80"/>
      <c r="I63" s="80"/>
      <c r="J63" s="80"/>
      <c r="K63" s="80"/>
      <c r="L63" s="80"/>
      <c r="M63" s="80"/>
      <c r="N63" s="81"/>
      <c r="O63" s="82"/>
    </row>
    <row r="64" spans="1:52" s="59" customFormat="1" x14ac:dyDescent="0.2">
      <c r="A64" s="75" t="s">
        <v>104</v>
      </c>
      <c r="C64" s="49"/>
      <c r="D64" s="48"/>
      <c r="E64" s="47"/>
      <c r="F64" s="69"/>
      <c r="G64" s="49"/>
      <c r="H64" s="84"/>
      <c r="I64" s="48"/>
      <c r="J64" s="53"/>
      <c r="K64" s="48"/>
      <c r="L64" s="53"/>
      <c r="M64" s="53"/>
      <c r="N64" s="49"/>
      <c r="O64" s="50"/>
      <c r="P64" s="74">
        <f t="shared" si="6"/>
        <v>0</v>
      </c>
      <c r="Q64" s="68"/>
      <c r="R64" s="68"/>
      <c r="S64" s="68"/>
      <c r="T64" s="68"/>
      <c r="U64" s="68"/>
      <c r="V64" s="68"/>
      <c r="W64" s="68"/>
      <c r="X64" s="68"/>
      <c r="Y64" s="68"/>
      <c r="Z64" s="68"/>
      <c r="AA64" s="68"/>
      <c r="AB64" s="68"/>
      <c r="AC64" s="68"/>
      <c r="AD64" s="68"/>
      <c r="AE64" s="68"/>
      <c r="AF64" s="68"/>
      <c r="AG64" s="68"/>
      <c r="AH64" s="68"/>
      <c r="AI64" s="68"/>
      <c r="AJ64" s="68"/>
      <c r="AK64" s="68"/>
      <c r="AL64" s="68"/>
      <c r="AM64" s="68"/>
      <c r="AN64" s="68"/>
      <c r="AO64" s="68"/>
      <c r="AP64" s="68"/>
      <c r="AQ64" s="68"/>
      <c r="AR64" s="68"/>
      <c r="AS64" s="68"/>
      <c r="AT64" s="68"/>
      <c r="AU64" s="68"/>
      <c r="AV64" s="68"/>
      <c r="AW64" s="68"/>
      <c r="AX64" s="68"/>
      <c r="AY64" s="68"/>
      <c r="AZ64" s="68"/>
    </row>
    <row r="65" spans="1:52" s="59" customFormat="1" x14ac:dyDescent="0.2">
      <c r="A65" s="56"/>
      <c r="B65" s="59" t="s">
        <v>105</v>
      </c>
      <c r="C65" s="59" t="s">
        <v>106</v>
      </c>
      <c r="D65" s="69">
        <v>6786.91</v>
      </c>
      <c r="E65" s="70">
        <v>75293853.989999995</v>
      </c>
      <c r="F65" s="69">
        <v>11093.981501154427</v>
      </c>
      <c r="G65" s="70">
        <v>78829240.109999999</v>
      </c>
      <c r="H65" s="71">
        <v>11614.893981207942</v>
      </c>
      <c r="I65" s="72">
        <v>2404.5339646466505</v>
      </c>
      <c r="J65" s="72">
        <v>174.39082439578544</v>
      </c>
      <c r="K65" s="72">
        <v>8050.5228285036947</v>
      </c>
      <c r="L65" s="72">
        <v>961.76662722800245</v>
      </c>
      <c r="M65" s="72">
        <v>23.679736433811556</v>
      </c>
      <c r="N65" s="67">
        <v>10516578.689999999</v>
      </c>
      <c r="O65" s="73">
        <v>1549.5385514173606</v>
      </c>
      <c r="P65" s="74">
        <f t="shared" si="6"/>
        <v>0</v>
      </c>
      <c r="Q65" s="83"/>
      <c r="R65" s="83"/>
      <c r="S65" s="83"/>
      <c r="T65" s="83"/>
      <c r="U65" s="83"/>
      <c r="V65" s="83"/>
      <c r="W65" s="83"/>
      <c r="X65" s="68"/>
      <c r="Y65" s="68"/>
      <c r="Z65" s="68"/>
      <c r="AA65" s="68"/>
      <c r="AB65" s="68"/>
      <c r="AC65" s="68"/>
      <c r="AD65" s="68"/>
      <c r="AE65" s="68"/>
      <c r="AF65" s="68"/>
      <c r="AG65" s="68"/>
      <c r="AH65" s="68"/>
      <c r="AI65" s="68"/>
      <c r="AJ65" s="68"/>
      <c r="AK65" s="68"/>
      <c r="AL65" s="68"/>
      <c r="AM65" s="68"/>
      <c r="AN65" s="68"/>
      <c r="AO65" s="68"/>
      <c r="AP65" s="68"/>
      <c r="AQ65" s="68"/>
      <c r="AR65" s="68"/>
      <c r="AS65" s="68"/>
      <c r="AT65" s="68"/>
      <c r="AU65" s="68"/>
      <c r="AV65" s="68"/>
      <c r="AW65" s="68"/>
      <c r="AX65" s="68"/>
      <c r="AY65" s="68"/>
      <c r="AZ65" s="68"/>
    </row>
    <row r="66" spans="1:52" s="59" customFormat="1" x14ac:dyDescent="0.2">
      <c r="A66" s="56"/>
      <c r="B66" s="59" t="s">
        <v>107</v>
      </c>
      <c r="C66" s="59" t="s">
        <v>108</v>
      </c>
      <c r="D66" s="69">
        <v>631.66999999999985</v>
      </c>
      <c r="E66" s="70">
        <v>6804046.0599999996</v>
      </c>
      <c r="F66" s="69">
        <v>10771.520034195073</v>
      </c>
      <c r="G66" s="70">
        <v>7343067.3499999996</v>
      </c>
      <c r="H66" s="71">
        <v>11624.847388668137</v>
      </c>
      <c r="I66" s="72">
        <v>1759.0662846106356</v>
      </c>
      <c r="J66" s="72">
        <v>221.37196637484769</v>
      </c>
      <c r="K66" s="72">
        <v>8899.952791805852</v>
      </c>
      <c r="L66" s="72">
        <v>445.56542181835465</v>
      </c>
      <c r="M66" s="72">
        <v>298.89092405844832</v>
      </c>
      <c r="N66" s="67">
        <v>1542206.64</v>
      </c>
      <c r="O66" s="73">
        <v>2441.4752006585722</v>
      </c>
      <c r="P66" s="74">
        <f t="shared" si="6"/>
        <v>0</v>
      </c>
      <c r="Q66" s="83"/>
      <c r="R66" s="83"/>
      <c r="S66" s="83"/>
      <c r="T66" s="83"/>
      <c r="U66" s="83"/>
      <c r="V66" s="83"/>
      <c r="W66" s="83"/>
      <c r="X66" s="68"/>
      <c r="Y66" s="68"/>
      <c r="Z66" s="68"/>
      <c r="AA66" s="68"/>
      <c r="AB66" s="68"/>
      <c r="AC66" s="68"/>
      <c r="AD66" s="68"/>
      <c r="AE66" s="68"/>
      <c r="AF66" s="68"/>
      <c r="AG66" s="68"/>
      <c r="AH66" s="68"/>
      <c r="AI66" s="68"/>
      <c r="AJ66" s="68"/>
      <c r="AK66" s="68"/>
      <c r="AL66" s="68"/>
      <c r="AM66" s="68"/>
      <c r="AN66" s="68"/>
      <c r="AO66" s="68"/>
      <c r="AP66" s="68"/>
      <c r="AQ66" s="68"/>
      <c r="AR66" s="68"/>
      <c r="AS66" s="68"/>
      <c r="AT66" s="68"/>
      <c r="AU66" s="68"/>
      <c r="AV66" s="68"/>
      <c r="AW66" s="68"/>
      <c r="AX66" s="68"/>
      <c r="AY66" s="68"/>
      <c r="AZ66" s="68"/>
    </row>
    <row r="67" spans="1:52" s="59" customFormat="1" x14ac:dyDescent="0.2">
      <c r="A67" s="56"/>
      <c r="B67" s="59" t="s">
        <v>109</v>
      </c>
      <c r="C67" s="59" t="s">
        <v>110</v>
      </c>
      <c r="D67" s="69">
        <v>1234.45</v>
      </c>
      <c r="E67" s="70">
        <v>13429835.48</v>
      </c>
      <c r="F67" s="69">
        <v>10879.205702944631</v>
      </c>
      <c r="G67" s="70">
        <v>13370076.4</v>
      </c>
      <c r="H67" s="71">
        <v>10830.79622503949</v>
      </c>
      <c r="I67" s="72">
        <v>1650.188966746324</v>
      </c>
      <c r="J67" s="72">
        <v>197.74695613431086</v>
      </c>
      <c r="K67" s="72">
        <v>8197.375616671392</v>
      </c>
      <c r="L67" s="72">
        <v>780.15027745149655</v>
      </c>
      <c r="M67" s="72">
        <v>5.3344080359674342</v>
      </c>
      <c r="N67" s="67">
        <v>3328967.46</v>
      </c>
      <c r="O67" s="73">
        <v>2696.7211794726395</v>
      </c>
      <c r="P67" s="74">
        <f t="shared" si="6"/>
        <v>0</v>
      </c>
      <c r="Q67" s="83"/>
      <c r="R67" s="83"/>
      <c r="S67" s="83"/>
      <c r="T67" s="83"/>
      <c r="U67" s="83"/>
      <c r="V67" s="83"/>
      <c r="W67" s="83"/>
      <c r="X67" s="68"/>
      <c r="Y67" s="68"/>
      <c r="Z67" s="68"/>
      <c r="AA67" s="68"/>
      <c r="AB67" s="68"/>
      <c r="AC67" s="68"/>
      <c r="AD67" s="68"/>
      <c r="AE67" s="68"/>
      <c r="AF67" s="68"/>
      <c r="AG67" s="68"/>
      <c r="AH67" s="68"/>
      <c r="AI67" s="68"/>
      <c r="AJ67" s="68"/>
      <c r="AK67" s="68"/>
      <c r="AL67" s="68"/>
      <c r="AM67" s="68"/>
      <c r="AN67" s="68"/>
      <c r="AO67" s="68"/>
      <c r="AP67" s="68"/>
      <c r="AQ67" s="68"/>
      <c r="AR67" s="68"/>
      <c r="AS67" s="68"/>
      <c r="AT67" s="68"/>
      <c r="AU67" s="68"/>
      <c r="AV67" s="68"/>
      <c r="AW67" s="68"/>
      <c r="AX67" s="68"/>
      <c r="AY67" s="68"/>
      <c r="AZ67" s="68"/>
    </row>
    <row r="68" spans="1:52" s="59" customFormat="1" x14ac:dyDescent="0.2">
      <c r="A68" s="56"/>
      <c r="B68" s="59" t="s">
        <v>111</v>
      </c>
      <c r="C68" s="59" t="s">
        <v>112</v>
      </c>
      <c r="D68" s="69">
        <v>919.37999999999988</v>
      </c>
      <c r="E68" s="70">
        <v>9087143.3300000001</v>
      </c>
      <c r="F68" s="69">
        <v>9883.9906567469388</v>
      </c>
      <c r="G68" s="70">
        <v>9590024.9800000004</v>
      </c>
      <c r="H68" s="71">
        <v>10430.96976223107</v>
      </c>
      <c r="I68" s="72">
        <v>2218.9913093606565</v>
      </c>
      <c r="J68" s="72">
        <v>189.676281842111</v>
      </c>
      <c r="K68" s="72">
        <v>7548.7709217081083</v>
      </c>
      <c r="L68" s="72">
        <v>390.50275185451068</v>
      </c>
      <c r="M68" s="72">
        <v>83.028497465683401</v>
      </c>
      <c r="N68" s="67">
        <v>1434162.83</v>
      </c>
      <c r="O68" s="73">
        <v>1559.923894363593</v>
      </c>
      <c r="P68" s="74">
        <f t="shared" si="6"/>
        <v>0</v>
      </c>
      <c r="Q68" s="83"/>
      <c r="R68" s="83"/>
      <c r="S68" s="83"/>
      <c r="T68" s="83"/>
      <c r="U68" s="83"/>
      <c r="V68" s="83"/>
      <c r="W68" s="83"/>
      <c r="X68" s="68"/>
      <c r="Y68" s="68"/>
      <c r="Z68" s="68"/>
      <c r="AA68" s="68"/>
      <c r="AB68" s="68"/>
      <c r="AC68" s="68"/>
      <c r="AD68" s="68"/>
      <c r="AE68" s="68"/>
      <c r="AF68" s="68"/>
      <c r="AG68" s="68"/>
      <c r="AH68" s="68"/>
      <c r="AI68" s="68"/>
      <c r="AJ68" s="68"/>
      <c r="AK68" s="68"/>
      <c r="AL68" s="68"/>
      <c r="AM68" s="68"/>
      <c r="AN68" s="68"/>
      <c r="AO68" s="68"/>
      <c r="AP68" s="68"/>
      <c r="AQ68" s="68"/>
      <c r="AR68" s="68"/>
      <c r="AS68" s="68"/>
      <c r="AT68" s="68"/>
      <c r="AU68" s="68"/>
      <c r="AV68" s="68"/>
      <c r="AW68" s="68"/>
      <c r="AX68" s="68"/>
      <c r="AY68" s="68"/>
      <c r="AZ68" s="68"/>
    </row>
    <row r="69" spans="1:52" s="59" customFormat="1" x14ac:dyDescent="0.2">
      <c r="A69" s="56"/>
      <c r="B69" s="59" t="s">
        <v>113</v>
      </c>
      <c r="C69" s="59" t="s">
        <v>114</v>
      </c>
      <c r="D69" s="69">
        <v>2309.5699999999997</v>
      </c>
      <c r="E69" s="70">
        <v>28140732.239999998</v>
      </c>
      <c r="F69" s="69">
        <v>12184.403261213127</v>
      </c>
      <c r="G69" s="70">
        <v>28275817.039999999</v>
      </c>
      <c r="H69" s="71">
        <v>12242.892417203204</v>
      </c>
      <c r="I69" s="72">
        <v>1688.1393852535323</v>
      </c>
      <c r="J69" s="72">
        <v>242.53326376771437</v>
      </c>
      <c r="K69" s="72">
        <v>8287.4640041219809</v>
      </c>
      <c r="L69" s="72">
        <v>753.74736855778337</v>
      </c>
      <c r="M69" s="72">
        <v>1271.0083955021933</v>
      </c>
      <c r="N69" s="67">
        <v>2676560.2400000002</v>
      </c>
      <c r="O69" s="73">
        <v>1158.8998125192138</v>
      </c>
      <c r="P69" s="74">
        <f t="shared" si="6"/>
        <v>0</v>
      </c>
      <c r="Q69" s="83"/>
      <c r="R69" s="83"/>
      <c r="S69" s="83"/>
      <c r="T69" s="83"/>
      <c r="U69" s="83"/>
      <c r="V69" s="83"/>
      <c r="W69" s="83"/>
      <c r="X69" s="68"/>
      <c r="Y69" s="68"/>
      <c r="Z69" s="68"/>
      <c r="AA69" s="68"/>
      <c r="AB69" s="68"/>
      <c r="AC69" s="68"/>
      <c r="AD69" s="68"/>
      <c r="AE69" s="68"/>
      <c r="AF69" s="68"/>
      <c r="AG69" s="68"/>
      <c r="AH69" s="68"/>
      <c r="AI69" s="68"/>
      <c r="AJ69" s="68"/>
      <c r="AK69" s="68"/>
      <c r="AL69" s="68"/>
      <c r="AM69" s="68"/>
      <c r="AN69" s="68"/>
      <c r="AO69" s="68"/>
      <c r="AP69" s="68"/>
      <c r="AQ69" s="68"/>
      <c r="AR69" s="68"/>
      <c r="AS69" s="68"/>
      <c r="AT69" s="68"/>
      <c r="AU69" s="68"/>
      <c r="AV69" s="68"/>
      <c r="AW69" s="68"/>
      <c r="AX69" s="68"/>
      <c r="AY69" s="68"/>
      <c r="AZ69" s="68"/>
    </row>
    <row r="70" spans="1:52" s="59" customFormat="1" x14ac:dyDescent="0.2">
      <c r="A70" s="56"/>
      <c r="B70" s="59" t="s">
        <v>115</v>
      </c>
      <c r="C70" s="59" t="s">
        <v>116</v>
      </c>
      <c r="D70" s="69">
        <v>4972.21</v>
      </c>
      <c r="E70" s="70">
        <v>53862465.700000003</v>
      </c>
      <c r="F70" s="69">
        <v>10832.701293790889</v>
      </c>
      <c r="G70" s="70">
        <v>55204988.590000004</v>
      </c>
      <c r="H70" s="71">
        <v>11102.706561066409</v>
      </c>
      <c r="I70" s="72">
        <v>1529.131315853514</v>
      </c>
      <c r="J70" s="72">
        <v>170.34493313838314</v>
      </c>
      <c r="K70" s="72">
        <v>8519.6531260747215</v>
      </c>
      <c r="L70" s="72">
        <v>847.99064399934844</v>
      </c>
      <c r="M70" s="72">
        <v>35.586542000438442</v>
      </c>
      <c r="N70" s="67">
        <v>4780533.17</v>
      </c>
      <c r="O70" s="73">
        <v>961.45037518527977</v>
      </c>
      <c r="P70" s="74">
        <f t="shared" si="6"/>
        <v>0</v>
      </c>
      <c r="Q70" s="83"/>
      <c r="R70" s="83"/>
      <c r="S70" s="83"/>
      <c r="T70" s="83"/>
      <c r="U70" s="83"/>
      <c r="V70" s="83"/>
      <c r="W70" s="83"/>
      <c r="X70" s="68"/>
      <c r="Y70" s="68"/>
      <c r="Z70" s="68"/>
      <c r="AA70" s="68"/>
      <c r="AB70" s="68"/>
      <c r="AC70" s="68"/>
      <c r="AD70" s="68"/>
      <c r="AE70" s="68"/>
      <c r="AF70" s="68"/>
      <c r="AG70" s="68"/>
      <c r="AH70" s="68"/>
      <c r="AI70" s="68"/>
      <c r="AJ70" s="68"/>
      <c r="AK70" s="68"/>
      <c r="AL70" s="68"/>
      <c r="AM70" s="68"/>
      <c r="AN70" s="68"/>
      <c r="AO70" s="68"/>
      <c r="AP70" s="68"/>
      <c r="AQ70" s="68"/>
      <c r="AR70" s="68"/>
      <c r="AS70" s="68"/>
      <c r="AT70" s="68"/>
      <c r="AU70" s="68"/>
      <c r="AV70" s="68"/>
      <c r="AW70" s="68"/>
      <c r="AX70" s="68"/>
      <c r="AY70" s="68"/>
      <c r="AZ70" s="68"/>
    </row>
    <row r="71" spans="1:52" s="49" customFormat="1" x14ac:dyDescent="0.2">
      <c r="A71" s="75"/>
      <c r="C71" s="49" t="s">
        <v>35</v>
      </c>
      <c r="D71" s="48">
        <f>SUM(D65:D70)</f>
        <v>16854.189999999999</v>
      </c>
      <c r="E71" s="47">
        <f>SUM(E65:E70)</f>
        <v>186618076.80000001</v>
      </c>
      <c r="F71" s="77">
        <f>E71/D71</f>
        <v>11072.503442764086</v>
      </c>
      <c r="G71" s="49">
        <f>SUM(G65:G70)</f>
        <v>192613214.47</v>
      </c>
      <c r="H71" s="76">
        <f>G71/D71</f>
        <v>11428.209511700059</v>
      </c>
      <c r="I71" s="53">
        <f>'[1]Master by county 1516'!O71</f>
        <v>1958.5465163262077</v>
      </c>
      <c r="J71" s="53">
        <f>'[1]Master by county 1516'!AM71</f>
        <v>186.84021599376774</v>
      </c>
      <c r="K71" s="77">
        <f>'[1]Master by county 1516'!BM71</f>
        <v>8236.6123272610566</v>
      </c>
      <c r="L71" s="77">
        <f>'[1]Master by county 1516'!DZ71</f>
        <v>835.88535847762489</v>
      </c>
      <c r="M71" s="77">
        <f>'[1]Master by county 1516'!EZ71</f>
        <v>210.32509364140313</v>
      </c>
      <c r="N71" s="47">
        <f>SUM(N65:N70)</f>
        <v>24279009.030000001</v>
      </c>
      <c r="O71" s="78">
        <f>N71/D71</f>
        <v>1440.5325340464301</v>
      </c>
      <c r="P71" s="74">
        <f t="shared" si="6"/>
        <v>0</v>
      </c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3"/>
      <c r="AH71" s="43"/>
      <c r="AI71" s="43"/>
      <c r="AJ71" s="43"/>
      <c r="AK71" s="43"/>
      <c r="AL71" s="43"/>
      <c r="AM71" s="43"/>
      <c r="AN71" s="43"/>
      <c r="AO71" s="43"/>
      <c r="AP71" s="43"/>
      <c r="AQ71" s="43"/>
      <c r="AR71" s="43"/>
      <c r="AS71" s="43"/>
      <c r="AT71" s="43"/>
      <c r="AU71" s="43"/>
      <c r="AV71" s="43"/>
      <c r="AW71" s="43"/>
      <c r="AX71" s="43"/>
      <c r="AY71" s="43"/>
      <c r="AZ71" s="43"/>
    </row>
    <row r="72" spans="1:52" customFormat="1" ht="4.5" customHeight="1" x14ac:dyDescent="0.2">
      <c r="A72" s="79"/>
      <c r="B72" s="80"/>
      <c r="C72" s="80"/>
      <c r="D72" s="80"/>
      <c r="E72" s="81"/>
      <c r="F72" s="80"/>
      <c r="G72" s="81"/>
      <c r="H72" s="80"/>
      <c r="I72" s="80"/>
      <c r="J72" s="80"/>
      <c r="K72" s="80"/>
      <c r="L72" s="80"/>
      <c r="M72" s="80"/>
      <c r="N72" s="81"/>
      <c r="O72" s="82"/>
    </row>
    <row r="73" spans="1:52" s="59" customFormat="1" x14ac:dyDescent="0.2">
      <c r="A73" s="75" t="s">
        <v>117</v>
      </c>
      <c r="C73" s="49"/>
      <c r="D73" s="48"/>
      <c r="E73" s="47"/>
      <c r="F73" s="69"/>
      <c r="G73" s="49"/>
      <c r="H73" s="84"/>
      <c r="I73" s="48"/>
      <c r="J73" s="53"/>
      <c r="K73" s="48"/>
      <c r="L73" s="53"/>
      <c r="M73" s="53"/>
      <c r="N73" s="49"/>
      <c r="O73" s="50"/>
      <c r="P73" s="74">
        <f t="shared" si="6"/>
        <v>0</v>
      </c>
      <c r="Q73" s="68"/>
      <c r="R73" s="68"/>
      <c r="S73" s="68"/>
      <c r="T73" s="68"/>
      <c r="U73" s="68"/>
      <c r="V73" s="68"/>
      <c r="W73" s="68"/>
      <c r="X73" s="68"/>
      <c r="Y73" s="68"/>
      <c r="Z73" s="68"/>
      <c r="AA73" s="68"/>
      <c r="AB73" s="68"/>
      <c r="AC73" s="68"/>
      <c r="AD73" s="68"/>
      <c r="AE73" s="68"/>
      <c r="AF73" s="68"/>
      <c r="AG73" s="68"/>
      <c r="AH73" s="68"/>
      <c r="AI73" s="68"/>
      <c r="AJ73" s="68"/>
      <c r="AK73" s="68"/>
      <c r="AL73" s="68"/>
      <c r="AM73" s="68"/>
      <c r="AN73" s="68"/>
      <c r="AO73" s="68"/>
      <c r="AP73" s="68"/>
      <c r="AQ73" s="68"/>
      <c r="AR73" s="68"/>
      <c r="AS73" s="68"/>
      <c r="AT73" s="68"/>
      <c r="AU73" s="68"/>
      <c r="AV73" s="68"/>
      <c r="AW73" s="68"/>
      <c r="AX73" s="68"/>
      <c r="AY73" s="68"/>
      <c r="AZ73" s="68"/>
    </row>
    <row r="74" spans="1:52" s="59" customFormat="1" x14ac:dyDescent="0.2">
      <c r="A74" s="56"/>
      <c r="B74" s="59" t="s">
        <v>118</v>
      </c>
      <c r="C74" s="59" t="s">
        <v>119</v>
      </c>
      <c r="D74" s="69">
        <v>152.94999999999999</v>
      </c>
      <c r="E74" s="70">
        <v>3324373.81</v>
      </c>
      <c r="F74" s="69">
        <v>21735.036351748939</v>
      </c>
      <c r="G74" s="70">
        <v>3339664.01</v>
      </c>
      <c r="H74" s="71">
        <v>21835.0049689441</v>
      </c>
      <c r="I74" s="72">
        <v>5415.5998692383137</v>
      </c>
      <c r="J74" s="72">
        <v>40.644720496894408</v>
      </c>
      <c r="K74" s="72">
        <v>10901.211964694345</v>
      </c>
      <c r="L74" s="72">
        <v>2701.1846355017988</v>
      </c>
      <c r="M74" s="72">
        <v>2776.3637790127495</v>
      </c>
      <c r="N74" s="67">
        <v>588504.74</v>
      </c>
      <c r="O74" s="73">
        <v>3847.6936253677673</v>
      </c>
      <c r="P74" s="74">
        <f t="shared" si="6"/>
        <v>0</v>
      </c>
      <c r="Q74" s="83"/>
      <c r="R74" s="83"/>
      <c r="S74" s="83"/>
      <c r="T74" s="83"/>
      <c r="U74" s="83"/>
      <c r="V74" s="83"/>
      <c r="W74" s="68"/>
      <c r="X74" s="68"/>
      <c r="Y74" s="68"/>
      <c r="Z74" s="68"/>
      <c r="AA74" s="68"/>
      <c r="AB74" s="68"/>
      <c r="AC74" s="68"/>
      <c r="AD74" s="68"/>
      <c r="AE74" s="68"/>
      <c r="AF74" s="68"/>
      <c r="AG74" s="68"/>
      <c r="AH74" s="68"/>
      <c r="AI74" s="68"/>
      <c r="AJ74" s="68"/>
      <c r="AK74" s="68"/>
      <c r="AL74" s="68"/>
      <c r="AM74" s="68"/>
      <c r="AN74" s="68"/>
      <c r="AO74" s="68"/>
      <c r="AP74" s="68"/>
      <c r="AQ74" s="68"/>
      <c r="AR74" s="68"/>
      <c r="AS74" s="68"/>
      <c r="AT74" s="68"/>
      <c r="AU74" s="68"/>
      <c r="AV74" s="68"/>
      <c r="AW74" s="68"/>
      <c r="AX74" s="68"/>
      <c r="AY74" s="68"/>
      <c r="AZ74" s="68"/>
    </row>
    <row r="75" spans="1:52" s="59" customFormat="1" x14ac:dyDescent="0.2">
      <c r="A75" s="56"/>
      <c r="B75" s="59" t="s">
        <v>120</v>
      </c>
      <c r="C75" s="59" t="s">
        <v>121</v>
      </c>
      <c r="D75" s="69">
        <v>868.4</v>
      </c>
      <c r="E75" s="70">
        <v>9522476.9499999993</v>
      </c>
      <c r="F75" s="69">
        <v>10965.542319207738</v>
      </c>
      <c r="G75" s="70">
        <v>9669911.4399999995</v>
      </c>
      <c r="H75" s="71">
        <v>11135.319484108706</v>
      </c>
      <c r="I75" s="72">
        <v>247.42541455550437</v>
      </c>
      <c r="J75" s="72">
        <v>145.38546752648548</v>
      </c>
      <c r="K75" s="72">
        <v>9122.2487102717641</v>
      </c>
      <c r="L75" s="72">
        <v>1619.5689659143252</v>
      </c>
      <c r="M75" s="72">
        <v>0.69092584062643947</v>
      </c>
      <c r="N75" s="67">
        <v>602562.64</v>
      </c>
      <c r="O75" s="73">
        <v>693.87683095347768</v>
      </c>
      <c r="P75" s="74">
        <f t="shared" si="6"/>
        <v>0</v>
      </c>
      <c r="Q75" s="83"/>
      <c r="R75" s="83"/>
      <c r="S75" s="83"/>
      <c r="T75" s="83"/>
      <c r="U75" s="83"/>
      <c r="V75" s="83"/>
      <c r="W75" s="68"/>
      <c r="X75" s="68"/>
      <c r="Y75" s="68"/>
      <c r="Z75" s="68"/>
      <c r="AA75" s="68"/>
      <c r="AB75" s="68"/>
      <c r="AC75" s="68"/>
      <c r="AD75" s="68"/>
      <c r="AE75" s="68"/>
      <c r="AF75" s="68"/>
      <c r="AG75" s="68"/>
      <c r="AH75" s="68"/>
      <c r="AI75" s="68"/>
      <c r="AJ75" s="68"/>
      <c r="AK75" s="68"/>
      <c r="AL75" s="68"/>
      <c r="AM75" s="68"/>
      <c r="AN75" s="68"/>
      <c r="AO75" s="68"/>
      <c r="AP75" s="68"/>
      <c r="AQ75" s="68"/>
      <c r="AR75" s="68"/>
      <c r="AS75" s="68"/>
      <c r="AT75" s="68"/>
      <c r="AU75" s="68"/>
      <c r="AV75" s="68"/>
      <c r="AW75" s="68"/>
      <c r="AX75" s="68"/>
      <c r="AY75" s="68"/>
      <c r="AZ75" s="68"/>
    </row>
    <row r="76" spans="1:52" s="59" customFormat="1" x14ac:dyDescent="0.2">
      <c r="A76" s="56"/>
      <c r="B76" s="59" t="s">
        <v>122</v>
      </c>
      <c r="C76" s="59" t="s">
        <v>123</v>
      </c>
      <c r="D76" s="69">
        <v>35.44</v>
      </c>
      <c r="E76" s="70">
        <v>631802.14</v>
      </c>
      <c r="F76" s="69">
        <v>17827.374153498873</v>
      </c>
      <c r="G76" s="70">
        <v>624699.06999999995</v>
      </c>
      <c r="H76" s="71">
        <v>17626.948927765236</v>
      </c>
      <c r="I76" s="72">
        <v>2785.9297404063209</v>
      </c>
      <c r="J76" s="72">
        <v>450.72262979683978</v>
      </c>
      <c r="K76" s="72">
        <v>11425.311230248308</v>
      </c>
      <c r="L76" s="72">
        <v>2964.9853273137701</v>
      </c>
      <c r="M76" s="72"/>
      <c r="N76" s="67">
        <v>240528.76</v>
      </c>
      <c r="O76" s="73">
        <v>6786.9288939051921</v>
      </c>
      <c r="P76" s="74">
        <f t="shared" si="6"/>
        <v>0</v>
      </c>
      <c r="Q76" s="83"/>
      <c r="R76" s="83"/>
      <c r="S76" s="83"/>
      <c r="T76" s="83"/>
      <c r="U76" s="83"/>
      <c r="V76" s="83"/>
      <c r="W76" s="68"/>
      <c r="X76" s="68"/>
      <c r="Y76" s="68"/>
      <c r="Z76" s="68"/>
      <c r="AA76" s="68"/>
      <c r="AB76" s="68"/>
      <c r="AC76" s="68"/>
      <c r="AD76" s="68"/>
      <c r="AE76" s="68"/>
      <c r="AF76" s="68"/>
      <c r="AG76" s="68"/>
      <c r="AH76" s="68"/>
      <c r="AI76" s="68"/>
      <c r="AJ76" s="68"/>
      <c r="AK76" s="68"/>
      <c r="AL76" s="68"/>
      <c r="AM76" s="68"/>
      <c r="AN76" s="68"/>
      <c r="AO76" s="68"/>
      <c r="AP76" s="68"/>
      <c r="AQ76" s="68"/>
      <c r="AR76" s="68"/>
      <c r="AS76" s="68"/>
      <c r="AT76" s="68"/>
      <c r="AU76" s="68"/>
      <c r="AV76" s="68"/>
      <c r="AW76" s="68"/>
      <c r="AX76" s="68"/>
      <c r="AY76" s="68"/>
      <c r="AZ76" s="68"/>
    </row>
    <row r="77" spans="1:52" s="59" customFormat="1" x14ac:dyDescent="0.2">
      <c r="A77" s="56"/>
      <c r="B77" s="59" t="s">
        <v>124</v>
      </c>
      <c r="C77" s="59" t="s">
        <v>125</v>
      </c>
      <c r="D77" s="69">
        <v>5901.82</v>
      </c>
      <c r="E77" s="70">
        <v>61092157.640000001</v>
      </c>
      <c r="F77" s="69">
        <v>10351.409843065359</v>
      </c>
      <c r="G77" s="70">
        <v>64761831.530000001</v>
      </c>
      <c r="H77" s="71">
        <v>10973.19666306326</v>
      </c>
      <c r="I77" s="72">
        <v>1512.2995499693316</v>
      </c>
      <c r="J77" s="72">
        <v>260.82288006072707</v>
      </c>
      <c r="K77" s="72">
        <v>8312.3497768484995</v>
      </c>
      <c r="L77" s="72">
        <v>870.14023131847489</v>
      </c>
      <c r="M77" s="72">
        <v>17.584224866227707</v>
      </c>
      <c r="N77" s="67">
        <v>14093835.6</v>
      </c>
      <c r="O77" s="73">
        <v>2388.0490424987547</v>
      </c>
      <c r="P77" s="74">
        <f t="shared" si="6"/>
        <v>0</v>
      </c>
      <c r="Q77" s="83"/>
      <c r="R77" s="83"/>
      <c r="S77" s="83"/>
      <c r="T77" s="83"/>
      <c r="U77" s="83"/>
      <c r="V77" s="83"/>
      <c r="W77" s="68"/>
      <c r="X77" s="68"/>
      <c r="Y77" s="68"/>
      <c r="Z77" s="68"/>
      <c r="AA77" s="68"/>
      <c r="AB77" s="68"/>
      <c r="AC77" s="68"/>
      <c r="AD77" s="68"/>
      <c r="AE77" s="68"/>
      <c r="AF77" s="68"/>
      <c r="AG77" s="68"/>
      <c r="AH77" s="68"/>
      <c r="AI77" s="68"/>
      <c r="AJ77" s="68"/>
      <c r="AK77" s="68"/>
      <c r="AL77" s="68"/>
      <c r="AM77" s="68"/>
      <c r="AN77" s="68"/>
      <c r="AO77" s="68"/>
      <c r="AP77" s="68"/>
      <c r="AQ77" s="68"/>
      <c r="AR77" s="68"/>
      <c r="AS77" s="68"/>
      <c r="AT77" s="68"/>
      <c r="AU77" s="68"/>
      <c r="AV77" s="68"/>
      <c r="AW77" s="68"/>
      <c r="AX77" s="68"/>
      <c r="AY77" s="68"/>
      <c r="AZ77" s="68"/>
    </row>
    <row r="78" spans="1:52" s="59" customFormat="1" x14ac:dyDescent="0.2">
      <c r="A78" s="56"/>
      <c r="B78" s="59" t="s">
        <v>126</v>
      </c>
      <c r="C78" s="59" t="s">
        <v>127</v>
      </c>
      <c r="D78" s="69">
        <v>92.759999999999991</v>
      </c>
      <c r="E78" s="70">
        <v>2151915.87</v>
      </c>
      <c r="F78" s="69">
        <v>23198.748059508413</v>
      </c>
      <c r="G78" s="70">
        <v>2184393.37</v>
      </c>
      <c r="H78" s="71">
        <v>23548.872035360073</v>
      </c>
      <c r="I78" s="72">
        <v>1322.2416990081933</v>
      </c>
      <c r="J78" s="72">
        <v>229.97757654161276</v>
      </c>
      <c r="K78" s="72">
        <v>20659.296356188021</v>
      </c>
      <c r="L78" s="72">
        <v>1241.788809831824</v>
      </c>
      <c r="M78" s="72">
        <v>95.567593790426926</v>
      </c>
      <c r="N78" s="67">
        <v>549211.75</v>
      </c>
      <c r="O78" s="73">
        <v>5920.7821259163438</v>
      </c>
      <c r="P78" s="74">
        <f t="shared" si="6"/>
        <v>0</v>
      </c>
      <c r="Q78" s="83"/>
      <c r="R78" s="83"/>
      <c r="S78" s="83"/>
      <c r="T78" s="83"/>
      <c r="U78" s="83"/>
      <c r="V78" s="83"/>
      <c r="W78" s="68"/>
      <c r="X78" s="68"/>
      <c r="Y78" s="68"/>
      <c r="Z78" s="68"/>
      <c r="AA78" s="68"/>
      <c r="AB78" s="68"/>
      <c r="AC78" s="68"/>
      <c r="AD78" s="68"/>
      <c r="AE78" s="68"/>
      <c r="AF78" s="68"/>
      <c r="AG78" s="68"/>
      <c r="AH78" s="68"/>
      <c r="AI78" s="68"/>
      <c r="AJ78" s="68"/>
      <c r="AK78" s="68"/>
      <c r="AL78" s="68"/>
      <c r="AM78" s="68"/>
      <c r="AN78" s="68"/>
      <c r="AO78" s="68"/>
      <c r="AP78" s="68"/>
      <c r="AQ78" s="68"/>
      <c r="AR78" s="68"/>
      <c r="AS78" s="68"/>
      <c r="AT78" s="68"/>
      <c r="AU78" s="68"/>
      <c r="AV78" s="68"/>
      <c r="AW78" s="68"/>
      <c r="AX78" s="68"/>
      <c r="AY78" s="68"/>
      <c r="AZ78" s="68"/>
    </row>
    <row r="79" spans="1:52" s="59" customFormat="1" x14ac:dyDescent="0.2">
      <c r="A79" s="56"/>
      <c r="B79" s="59" t="s">
        <v>128</v>
      </c>
      <c r="C79" s="59" t="s">
        <v>129</v>
      </c>
      <c r="D79" s="69">
        <v>269.19999999999993</v>
      </c>
      <c r="E79" s="70">
        <v>4151830.39</v>
      </c>
      <c r="F79" s="69">
        <v>15422.846916790495</v>
      </c>
      <c r="G79" s="70">
        <v>4114318.56</v>
      </c>
      <c r="H79" s="71">
        <v>15283.501337295695</v>
      </c>
      <c r="I79" s="72">
        <v>3012.0739598811301</v>
      </c>
      <c r="J79" s="72">
        <v>202.89305349182769</v>
      </c>
      <c r="K79" s="72">
        <v>10516.672288261519</v>
      </c>
      <c r="L79" s="72">
        <v>868.85898959881149</v>
      </c>
      <c r="M79" s="72">
        <v>683.00304606240741</v>
      </c>
      <c r="N79" s="67">
        <v>665930.35</v>
      </c>
      <c r="O79" s="73">
        <v>2473.7382986627049</v>
      </c>
      <c r="P79" s="74">
        <f t="shared" si="6"/>
        <v>0</v>
      </c>
      <c r="Q79" s="83"/>
      <c r="R79" s="83"/>
      <c r="S79" s="83"/>
      <c r="T79" s="83"/>
      <c r="U79" s="83"/>
      <c r="V79" s="83"/>
      <c r="W79" s="68"/>
      <c r="X79" s="68"/>
      <c r="Y79" s="68"/>
      <c r="Z79" s="68"/>
      <c r="AA79" s="68"/>
      <c r="AB79" s="68"/>
      <c r="AC79" s="68"/>
      <c r="AD79" s="68"/>
      <c r="AE79" s="68"/>
      <c r="AF79" s="68"/>
      <c r="AG79" s="68"/>
      <c r="AH79" s="68"/>
      <c r="AI79" s="68"/>
      <c r="AJ79" s="68"/>
      <c r="AK79" s="68"/>
      <c r="AL79" s="68"/>
      <c r="AM79" s="68"/>
      <c r="AN79" s="68"/>
      <c r="AO79" s="68"/>
      <c r="AP79" s="68"/>
      <c r="AQ79" s="68"/>
      <c r="AR79" s="68"/>
      <c r="AS79" s="68"/>
      <c r="AT79" s="68"/>
      <c r="AU79" s="68"/>
      <c r="AV79" s="68"/>
      <c r="AW79" s="68"/>
      <c r="AX79" s="68"/>
      <c r="AY79" s="68"/>
      <c r="AZ79" s="68"/>
    </row>
    <row r="80" spans="1:52" s="49" customFormat="1" x14ac:dyDescent="0.2">
      <c r="A80" s="75"/>
      <c r="C80" s="49" t="s">
        <v>35</v>
      </c>
      <c r="D80" s="48">
        <f>SUM(D74:D79)</f>
        <v>7320.57</v>
      </c>
      <c r="E80" s="47">
        <f>SUM(E74:E79)</f>
        <v>80874556.800000012</v>
      </c>
      <c r="F80" s="77">
        <f>E80/D80</f>
        <v>11047.576459210146</v>
      </c>
      <c r="G80" s="49">
        <f>SUM(G74:G79)</f>
        <v>84694817.980000004</v>
      </c>
      <c r="H80" s="76">
        <f>G80/D80</f>
        <v>11569.429426943532</v>
      </c>
      <c r="I80" s="53">
        <f>'[1]Master by county 1516'!O80</f>
        <v>1502.7156027467809</v>
      </c>
      <c r="J80" s="53">
        <f>'[1]Master by county 1516'!AM80</f>
        <v>240.92716550760395</v>
      </c>
      <c r="K80" s="77">
        <f>'[1]Master by county 1516'!BM80</f>
        <v>8715.0933397262779</v>
      </c>
      <c r="L80" s="77">
        <f>'[1]Master by county 1516'!DZ80</f>
        <v>1012.1008541684598</v>
      </c>
      <c r="M80" s="77">
        <f>'[1]Master by county 1516'!EZ80</f>
        <v>98.592464794408102</v>
      </c>
      <c r="N80" s="47">
        <f>SUM(N74:N79)</f>
        <v>16740573.84</v>
      </c>
      <c r="O80" s="78">
        <f>N80/D80</f>
        <v>2286.7855699761085</v>
      </c>
      <c r="P80" s="74">
        <f t="shared" si="6"/>
        <v>0</v>
      </c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3"/>
      <c r="AK80" s="43"/>
      <c r="AL80" s="43"/>
      <c r="AM80" s="43"/>
      <c r="AN80" s="43"/>
      <c r="AO80" s="43"/>
      <c r="AP80" s="43"/>
      <c r="AQ80" s="43"/>
      <c r="AR80" s="43"/>
      <c r="AS80" s="43"/>
      <c r="AT80" s="43"/>
      <c r="AU80" s="43"/>
      <c r="AV80" s="43"/>
      <c r="AW80" s="43"/>
      <c r="AX80" s="43"/>
      <c r="AY80" s="43"/>
      <c r="AZ80" s="43"/>
    </row>
    <row r="81" spans="1:52" customFormat="1" ht="4.5" customHeight="1" x14ac:dyDescent="0.2">
      <c r="A81" s="79"/>
      <c r="B81" s="80"/>
      <c r="C81" s="80"/>
      <c r="D81" s="80"/>
      <c r="E81" s="81"/>
      <c r="F81" s="80"/>
      <c r="G81" s="81"/>
      <c r="H81" s="80"/>
      <c r="I81" s="80"/>
      <c r="J81" s="80"/>
      <c r="K81" s="80"/>
      <c r="L81" s="80"/>
      <c r="M81" s="80"/>
      <c r="N81" s="81"/>
      <c r="O81" s="82"/>
    </row>
    <row r="82" spans="1:52" s="59" customFormat="1" x14ac:dyDescent="0.2">
      <c r="A82" s="75" t="s">
        <v>130</v>
      </c>
      <c r="C82" s="49"/>
      <c r="D82" s="48"/>
      <c r="E82" s="47"/>
      <c r="F82" s="69"/>
      <c r="G82" s="49"/>
      <c r="H82" s="84"/>
      <c r="I82" s="48"/>
      <c r="J82" s="53"/>
      <c r="K82" s="48"/>
      <c r="L82" s="53"/>
      <c r="M82" s="53"/>
      <c r="N82" s="49"/>
      <c r="O82" s="50"/>
      <c r="P82" s="74">
        <f t="shared" si="6"/>
        <v>0</v>
      </c>
      <c r="Q82" s="68"/>
      <c r="R82" s="68"/>
      <c r="S82" s="68"/>
      <c r="T82" s="68"/>
      <c r="U82" s="68"/>
      <c r="V82" s="68"/>
      <c r="W82" s="68"/>
      <c r="X82" s="68"/>
      <c r="Y82" s="68"/>
      <c r="Z82" s="68"/>
      <c r="AA82" s="68"/>
      <c r="AB82" s="68"/>
      <c r="AC82" s="68"/>
      <c r="AD82" s="68"/>
      <c r="AE82" s="68"/>
      <c r="AF82" s="68"/>
      <c r="AG82" s="68"/>
      <c r="AH82" s="68"/>
      <c r="AI82" s="68"/>
      <c r="AJ82" s="68"/>
      <c r="AK82" s="68"/>
      <c r="AL82" s="68"/>
      <c r="AM82" s="68"/>
      <c r="AN82" s="68"/>
      <c r="AO82" s="68"/>
      <c r="AP82" s="68"/>
      <c r="AQ82" s="68"/>
      <c r="AR82" s="68"/>
      <c r="AS82" s="68"/>
      <c r="AT82" s="68"/>
      <c r="AU82" s="68"/>
      <c r="AV82" s="68"/>
      <c r="AW82" s="68"/>
      <c r="AX82" s="68"/>
      <c r="AY82" s="68"/>
      <c r="AZ82" s="68"/>
    </row>
    <row r="83" spans="1:52" s="59" customFormat="1" x14ac:dyDescent="0.2">
      <c r="A83" s="56"/>
      <c r="B83" s="59" t="s">
        <v>131</v>
      </c>
      <c r="C83" s="59" t="s">
        <v>132</v>
      </c>
      <c r="D83" s="69">
        <v>27.150000000000002</v>
      </c>
      <c r="E83" s="70">
        <v>1024800.67</v>
      </c>
      <c r="F83" s="69">
        <v>37745.881031307552</v>
      </c>
      <c r="G83" s="70">
        <v>1063558.45</v>
      </c>
      <c r="H83" s="71">
        <v>39173.42357274401</v>
      </c>
      <c r="I83" s="72">
        <v>679.7686924493554</v>
      </c>
      <c r="J83" s="72">
        <v>199.95948434622466</v>
      </c>
      <c r="K83" s="72">
        <v>20644.243462246774</v>
      </c>
      <c r="L83" s="72">
        <v>17649.451933701654</v>
      </c>
      <c r="M83" s="72"/>
      <c r="N83" s="67">
        <v>387176.57</v>
      </c>
      <c r="O83" s="73">
        <v>14260.647145488028</v>
      </c>
      <c r="P83" s="74">
        <f t="shared" si="6"/>
        <v>0</v>
      </c>
      <c r="Q83" s="83"/>
      <c r="R83" s="83"/>
      <c r="S83" s="83"/>
      <c r="T83" s="83"/>
      <c r="U83" s="83"/>
      <c r="V83" s="83"/>
      <c r="W83" s="83"/>
      <c r="X83" s="83"/>
      <c r="Y83" s="83"/>
      <c r="Z83" s="83"/>
      <c r="AA83" s="68"/>
      <c r="AB83" s="68"/>
      <c r="AC83" s="68"/>
      <c r="AD83" s="68"/>
      <c r="AE83" s="68"/>
      <c r="AF83" s="68"/>
      <c r="AG83" s="68"/>
      <c r="AH83" s="68"/>
      <c r="AI83" s="68"/>
      <c r="AJ83" s="68"/>
      <c r="AK83" s="68"/>
      <c r="AL83" s="68"/>
      <c r="AM83" s="68"/>
      <c r="AN83" s="68"/>
      <c r="AO83" s="68"/>
      <c r="AP83" s="68"/>
      <c r="AQ83" s="68"/>
      <c r="AR83" s="68"/>
      <c r="AS83" s="68"/>
      <c r="AT83" s="68"/>
      <c r="AU83" s="68"/>
      <c r="AV83" s="68"/>
      <c r="AW83" s="68"/>
      <c r="AX83" s="68"/>
      <c r="AY83" s="68"/>
      <c r="AZ83" s="68"/>
    </row>
    <row r="84" spans="1:52" s="59" customFormat="1" x14ac:dyDescent="0.2">
      <c r="A84" s="56"/>
      <c r="B84" s="59" t="s">
        <v>133</v>
      </c>
      <c r="C84" s="59" t="s">
        <v>134</v>
      </c>
      <c r="D84" s="69">
        <v>171.35999999999999</v>
      </c>
      <c r="E84" s="70">
        <v>2915334.97</v>
      </c>
      <c r="F84" s="69">
        <v>17012.925828664804</v>
      </c>
      <c r="G84" s="70">
        <v>2984671.73</v>
      </c>
      <c r="H84" s="71">
        <v>17417.552112511672</v>
      </c>
      <c r="I84" s="72">
        <v>1184.3314659197013</v>
      </c>
      <c r="J84" s="72">
        <v>585.37447478991601</v>
      </c>
      <c r="K84" s="72">
        <v>13745.663923902897</v>
      </c>
      <c r="L84" s="72">
        <v>1902.1822478991598</v>
      </c>
      <c r="M84" s="72"/>
      <c r="N84" s="67">
        <v>547140.1</v>
      </c>
      <c r="O84" s="73">
        <v>3192.9277544351075</v>
      </c>
      <c r="P84" s="74">
        <f t="shared" si="6"/>
        <v>0</v>
      </c>
      <c r="Q84" s="83"/>
      <c r="R84" s="83"/>
      <c r="S84" s="83"/>
      <c r="T84" s="83"/>
      <c r="U84" s="83"/>
      <c r="V84" s="83"/>
      <c r="W84" s="83"/>
      <c r="X84" s="83"/>
      <c r="Y84" s="83"/>
      <c r="Z84" s="83"/>
      <c r="AA84" s="68"/>
      <c r="AB84" s="68"/>
      <c r="AC84" s="68"/>
      <c r="AD84" s="68"/>
      <c r="AE84" s="68"/>
      <c r="AF84" s="68"/>
      <c r="AG84" s="68"/>
      <c r="AH84" s="68"/>
      <c r="AI84" s="68"/>
      <c r="AJ84" s="68"/>
      <c r="AK84" s="68"/>
      <c r="AL84" s="68"/>
      <c r="AM84" s="68"/>
      <c r="AN84" s="68"/>
      <c r="AO84" s="68"/>
      <c r="AP84" s="68"/>
      <c r="AQ84" s="68"/>
      <c r="AR84" s="68"/>
      <c r="AS84" s="68"/>
      <c r="AT84" s="68"/>
      <c r="AU84" s="68"/>
      <c r="AV84" s="68"/>
      <c r="AW84" s="68"/>
      <c r="AX84" s="68"/>
      <c r="AY84" s="68"/>
      <c r="AZ84" s="68"/>
    </row>
    <row r="85" spans="1:52" s="59" customFormat="1" x14ac:dyDescent="0.2">
      <c r="A85" s="56"/>
      <c r="B85" s="59" t="s">
        <v>135</v>
      </c>
      <c r="C85" s="59" t="s">
        <v>136</v>
      </c>
      <c r="D85" s="69">
        <v>71.94</v>
      </c>
      <c r="E85" s="70">
        <v>1101738.3799999999</v>
      </c>
      <c r="F85" s="69">
        <v>15314.684181262162</v>
      </c>
      <c r="G85" s="70">
        <v>1136047.3999999999</v>
      </c>
      <c r="H85" s="71">
        <v>15791.595774256324</v>
      </c>
      <c r="I85" s="72">
        <v>0</v>
      </c>
      <c r="J85" s="72">
        <v>193.48846260772865</v>
      </c>
      <c r="K85" s="72">
        <v>13453.092716152349</v>
      </c>
      <c r="L85" s="72">
        <v>2145.0145954962472</v>
      </c>
      <c r="M85" s="72"/>
      <c r="N85" s="67">
        <v>154148.85</v>
      </c>
      <c r="O85" s="73">
        <v>2142.7418682235198</v>
      </c>
      <c r="P85" s="74">
        <f t="shared" si="6"/>
        <v>0</v>
      </c>
      <c r="Q85" s="83"/>
      <c r="R85" s="83"/>
      <c r="S85" s="83"/>
      <c r="T85" s="83"/>
      <c r="U85" s="83"/>
      <c r="V85" s="83"/>
      <c r="W85" s="83"/>
      <c r="X85" s="83"/>
      <c r="Y85" s="83"/>
      <c r="Z85" s="83"/>
      <c r="AA85" s="68"/>
      <c r="AB85" s="68"/>
      <c r="AC85" s="68"/>
      <c r="AD85" s="68"/>
      <c r="AE85" s="68"/>
      <c r="AF85" s="68"/>
      <c r="AG85" s="68"/>
      <c r="AH85" s="68"/>
      <c r="AI85" s="68"/>
      <c r="AJ85" s="68"/>
      <c r="AK85" s="68"/>
      <c r="AL85" s="68"/>
      <c r="AM85" s="68"/>
      <c r="AN85" s="68"/>
      <c r="AO85" s="68"/>
      <c r="AP85" s="68"/>
      <c r="AQ85" s="68"/>
      <c r="AR85" s="68"/>
      <c r="AS85" s="68"/>
      <c r="AT85" s="68"/>
      <c r="AU85" s="68"/>
      <c r="AV85" s="68"/>
      <c r="AW85" s="68"/>
      <c r="AX85" s="68"/>
      <c r="AY85" s="68"/>
      <c r="AZ85" s="68"/>
    </row>
    <row r="86" spans="1:52" s="59" customFormat="1" x14ac:dyDescent="0.2">
      <c r="A86" s="56"/>
      <c r="B86" s="59" t="s">
        <v>137</v>
      </c>
      <c r="C86" s="59" t="s">
        <v>138</v>
      </c>
      <c r="D86" s="69">
        <v>214.88000000000002</v>
      </c>
      <c r="E86" s="70">
        <v>4150423.72</v>
      </c>
      <c r="F86" s="69">
        <v>19315.076880119133</v>
      </c>
      <c r="G86" s="70">
        <v>4556004.72</v>
      </c>
      <c r="H86" s="71">
        <v>21202.553611317941</v>
      </c>
      <c r="I86" s="72">
        <v>501.70225241995524</v>
      </c>
      <c r="J86" s="72">
        <v>267.74832464631419</v>
      </c>
      <c r="K86" s="72">
        <v>12922.894592330606</v>
      </c>
      <c r="L86" s="72">
        <v>7491.5863272524193</v>
      </c>
      <c r="M86" s="72">
        <v>18.622114668652269</v>
      </c>
      <c r="N86" s="67">
        <v>1414176.75</v>
      </c>
      <c r="O86" s="73">
        <v>6581.2395290394634</v>
      </c>
      <c r="P86" s="74">
        <f t="shared" si="6"/>
        <v>0</v>
      </c>
      <c r="Q86" s="83"/>
      <c r="R86" s="83"/>
      <c r="S86" s="83"/>
      <c r="T86" s="83"/>
      <c r="U86" s="83"/>
      <c r="V86" s="83"/>
      <c r="W86" s="83"/>
      <c r="X86" s="83"/>
      <c r="Y86" s="83"/>
      <c r="Z86" s="83"/>
      <c r="AA86" s="68"/>
      <c r="AB86" s="68"/>
      <c r="AC86" s="68"/>
      <c r="AD86" s="68"/>
      <c r="AE86" s="68"/>
      <c r="AF86" s="68"/>
      <c r="AG86" s="68"/>
      <c r="AH86" s="68"/>
      <c r="AI86" s="68"/>
      <c r="AJ86" s="68"/>
      <c r="AK86" s="68"/>
      <c r="AL86" s="68"/>
      <c r="AM86" s="68"/>
      <c r="AN86" s="68"/>
      <c r="AO86" s="68"/>
      <c r="AP86" s="68"/>
      <c r="AQ86" s="68"/>
      <c r="AR86" s="68"/>
      <c r="AS86" s="68"/>
      <c r="AT86" s="68"/>
      <c r="AU86" s="68"/>
      <c r="AV86" s="68"/>
      <c r="AW86" s="68"/>
      <c r="AX86" s="68"/>
      <c r="AY86" s="68"/>
      <c r="AZ86" s="68"/>
    </row>
    <row r="87" spans="1:52" s="59" customFormat="1" x14ac:dyDescent="0.2">
      <c r="A87" s="56"/>
      <c r="B87" s="59" t="s">
        <v>139</v>
      </c>
      <c r="C87" s="59" t="s">
        <v>140</v>
      </c>
      <c r="D87" s="69">
        <v>335.04</v>
      </c>
      <c r="E87" s="70">
        <v>4338515.66</v>
      </c>
      <c r="F87" s="69">
        <v>12949.246836198663</v>
      </c>
      <c r="G87" s="70">
        <v>4661334.38</v>
      </c>
      <c r="H87" s="71">
        <v>13912.769758834766</v>
      </c>
      <c r="I87" s="72">
        <v>1502.2714899713467</v>
      </c>
      <c r="J87" s="72">
        <v>162.90848853868195</v>
      </c>
      <c r="K87" s="72">
        <v>10294.789577363896</v>
      </c>
      <c r="L87" s="72">
        <v>1887.5078199617958</v>
      </c>
      <c r="M87" s="72">
        <v>65.292382999044889</v>
      </c>
      <c r="N87" s="67">
        <v>697780.75</v>
      </c>
      <c r="O87" s="73">
        <v>2082.6789338586436</v>
      </c>
      <c r="P87" s="74">
        <f t="shared" si="6"/>
        <v>0</v>
      </c>
      <c r="Q87" s="83"/>
      <c r="R87" s="83"/>
      <c r="S87" s="83"/>
      <c r="T87" s="83"/>
      <c r="U87" s="83"/>
      <c r="V87" s="83"/>
      <c r="W87" s="83"/>
      <c r="X87" s="83"/>
      <c r="Y87" s="83"/>
      <c r="Z87" s="83"/>
      <c r="AA87" s="68"/>
      <c r="AB87" s="68"/>
      <c r="AC87" s="68"/>
      <c r="AD87" s="68"/>
      <c r="AE87" s="68"/>
      <c r="AF87" s="68"/>
      <c r="AG87" s="68"/>
      <c r="AH87" s="68"/>
      <c r="AI87" s="68"/>
      <c r="AJ87" s="68"/>
      <c r="AK87" s="68"/>
      <c r="AL87" s="68"/>
      <c r="AM87" s="68"/>
      <c r="AN87" s="68"/>
      <c r="AO87" s="68"/>
      <c r="AP87" s="68"/>
      <c r="AQ87" s="68"/>
      <c r="AR87" s="68"/>
      <c r="AS87" s="68"/>
      <c r="AT87" s="68"/>
      <c r="AU87" s="68"/>
      <c r="AV87" s="68"/>
      <c r="AW87" s="68"/>
      <c r="AX87" s="68"/>
      <c r="AY87" s="68"/>
      <c r="AZ87" s="68"/>
    </row>
    <row r="88" spans="1:52" s="49" customFormat="1" x14ac:dyDescent="0.2">
      <c r="A88" s="75"/>
      <c r="C88" s="49" t="s">
        <v>35</v>
      </c>
      <c r="D88" s="48">
        <f>SUM(D83:D87)</f>
        <v>820.37000000000012</v>
      </c>
      <c r="E88" s="47">
        <f>SUM(E83:E87)</f>
        <v>13530813.4</v>
      </c>
      <c r="F88" s="77">
        <f t="shared" ref="F88" si="10">E88/D88</f>
        <v>16493.549739751572</v>
      </c>
      <c r="G88" s="49">
        <f>SUM(G83:G87)</f>
        <v>14401616.68</v>
      </c>
      <c r="H88" s="76">
        <f t="shared" ref="H88" si="11">G88/D88</f>
        <v>17555.026000463204</v>
      </c>
      <c r="I88" s="53">
        <f>'[1]Master by county 1516'!O88</f>
        <v>1014.822068091227</v>
      </c>
      <c r="J88" s="53">
        <f>'[1]Master by county 1516'!AM88</f>
        <v>282.52233748186785</v>
      </c>
      <c r="K88" s="77">
        <f>'[1]Master by county 1516'!BM88</f>
        <v>12323.465704499189</v>
      </c>
      <c r="L88" s="77">
        <f>'[1]Master by county 1516'!DZ88</f>
        <v>3902.6727086558503</v>
      </c>
      <c r="M88" s="77">
        <f>'[1]Master by county 1516'!EZ88</f>
        <v>31.543181735070757</v>
      </c>
      <c r="N88" s="47">
        <f>SUM(N83:N87)</f>
        <v>3200423.02</v>
      </c>
      <c r="O88" s="78">
        <f t="shared" ref="O88" si="12">N88/D88</f>
        <v>3901.1946073113345</v>
      </c>
      <c r="P88" s="74">
        <f t="shared" si="6"/>
        <v>0</v>
      </c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3"/>
      <c r="AD88" s="43"/>
      <c r="AE88" s="43"/>
      <c r="AF88" s="43"/>
      <c r="AG88" s="43"/>
      <c r="AH88" s="43"/>
      <c r="AI88" s="43"/>
      <c r="AJ88" s="43"/>
      <c r="AK88" s="43"/>
      <c r="AL88" s="43"/>
      <c r="AM88" s="43"/>
      <c r="AN88" s="43"/>
      <c r="AO88" s="43"/>
      <c r="AP88" s="43"/>
      <c r="AQ88" s="43"/>
      <c r="AR88" s="43"/>
      <c r="AS88" s="43"/>
      <c r="AT88" s="43"/>
      <c r="AU88" s="43"/>
      <c r="AV88" s="43"/>
      <c r="AW88" s="43"/>
      <c r="AX88" s="43"/>
      <c r="AY88" s="43"/>
      <c r="AZ88" s="43"/>
    </row>
    <row r="89" spans="1:52" s="59" customFormat="1" x14ac:dyDescent="0.2">
      <c r="A89" s="75" t="s">
        <v>141</v>
      </c>
      <c r="C89" s="49"/>
      <c r="D89" s="48"/>
      <c r="E89" s="47"/>
      <c r="F89" s="69"/>
      <c r="G89" s="49"/>
      <c r="H89" s="84"/>
      <c r="I89" s="48"/>
      <c r="J89" s="53"/>
      <c r="K89" s="48"/>
      <c r="L89" s="53"/>
      <c r="M89" s="53"/>
      <c r="N89" s="49"/>
      <c r="O89" s="50"/>
      <c r="P89" s="74">
        <f t="shared" si="6"/>
        <v>0</v>
      </c>
      <c r="Q89" s="68"/>
      <c r="R89" s="68"/>
      <c r="S89" s="68"/>
      <c r="T89" s="68"/>
      <c r="U89" s="68"/>
      <c r="V89" s="68"/>
      <c r="W89" s="68"/>
      <c r="X89" s="68"/>
      <c r="Y89" s="68"/>
      <c r="Z89" s="68"/>
      <c r="AA89" s="68"/>
      <c r="AB89" s="68"/>
      <c r="AC89" s="68"/>
      <c r="AD89" s="68"/>
      <c r="AE89" s="68"/>
      <c r="AF89" s="68"/>
      <c r="AG89" s="68"/>
      <c r="AH89" s="68"/>
      <c r="AI89" s="68"/>
      <c r="AJ89" s="68"/>
      <c r="AK89" s="68"/>
      <c r="AL89" s="68"/>
      <c r="AM89" s="68"/>
      <c r="AN89" s="68"/>
      <c r="AO89" s="68"/>
      <c r="AP89" s="68"/>
      <c r="AQ89" s="68"/>
      <c r="AR89" s="68"/>
      <c r="AS89" s="68"/>
      <c r="AT89" s="68"/>
      <c r="AU89" s="68"/>
      <c r="AV89" s="68"/>
      <c r="AW89" s="68"/>
      <c r="AX89" s="68"/>
      <c r="AY89" s="68"/>
      <c r="AZ89" s="68"/>
    </row>
    <row r="90" spans="1:52" s="59" customFormat="1" x14ac:dyDescent="0.2">
      <c r="A90" s="56"/>
      <c r="B90" s="59" t="s">
        <v>142</v>
      </c>
      <c r="C90" s="59" t="s">
        <v>143</v>
      </c>
      <c r="D90" s="69">
        <v>17375.98</v>
      </c>
      <c r="E90" s="70">
        <v>198673274.74000001</v>
      </c>
      <c r="F90" s="69">
        <v>11433.788180004813</v>
      </c>
      <c r="G90" s="70">
        <v>194605174.66999999</v>
      </c>
      <c r="H90" s="71">
        <v>11199.666129334862</v>
      </c>
      <c r="I90" s="72">
        <v>1268.9233401511742</v>
      </c>
      <c r="J90" s="72">
        <v>103.97305878574906</v>
      </c>
      <c r="K90" s="72">
        <v>8717.8089201299736</v>
      </c>
      <c r="L90" s="72">
        <v>1080.7685471553257</v>
      </c>
      <c r="M90" s="72">
        <v>28.192263112641704</v>
      </c>
      <c r="N90" s="67">
        <v>26148791.73</v>
      </c>
      <c r="O90" s="73">
        <v>1504.8815508535347</v>
      </c>
      <c r="P90" s="74">
        <f t="shared" si="6"/>
        <v>0</v>
      </c>
      <c r="Q90" s="83"/>
      <c r="R90" s="83"/>
      <c r="S90" s="83"/>
      <c r="T90" s="83"/>
      <c r="U90" s="83"/>
      <c r="V90" s="83"/>
      <c r="W90" s="83"/>
      <c r="X90" s="83"/>
      <c r="Y90" s="68"/>
      <c r="Z90" s="68"/>
      <c r="AA90" s="68"/>
      <c r="AB90" s="68"/>
      <c r="AC90" s="68"/>
      <c r="AD90" s="68"/>
      <c r="AE90" s="68"/>
      <c r="AF90" s="68"/>
      <c r="AG90" s="68"/>
      <c r="AH90" s="68"/>
      <c r="AI90" s="68"/>
      <c r="AJ90" s="68"/>
      <c r="AK90" s="68"/>
      <c r="AL90" s="68"/>
      <c r="AM90" s="68"/>
      <c r="AN90" s="68"/>
      <c r="AO90" s="68"/>
      <c r="AP90" s="68"/>
      <c r="AQ90" s="68"/>
      <c r="AR90" s="68"/>
      <c r="AS90" s="68"/>
      <c r="AT90" s="68"/>
      <c r="AU90" s="68"/>
      <c r="AV90" s="68"/>
      <c r="AW90" s="68"/>
      <c r="AX90" s="68"/>
      <c r="AY90" s="68"/>
      <c r="AZ90" s="68"/>
    </row>
    <row r="91" spans="1:52" s="59" customFormat="1" x14ac:dyDescent="0.2">
      <c r="A91" s="56"/>
      <c r="B91" s="59" t="s">
        <v>144</v>
      </c>
      <c r="C91" s="59" t="s">
        <v>145</v>
      </c>
      <c r="D91" s="69">
        <v>2078.27</v>
      </c>
      <c r="E91" s="70">
        <v>23332503.010000002</v>
      </c>
      <c r="F91" s="69">
        <v>11226.887271624959</v>
      </c>
      <c r="G91" s="70">
        <v>23916297.010000002</v>
      </c>
      <c r="H91" s="71">
        <v>11507.791100290146</v>
      </c>
      <c r="I91" s="72">
        <v>986.21587185495639</v>
      </c>
      <c r="J91" s="72">
        <v>201.60625424030565</v>
      </c>
      <c r="K91" s="72">
        <v>8933.8187290390579</v>
      </c>
      <c r="L91" s="72">
        <v>1385.6557473283067</v>
      </c>
      <c r="M91" s="72">
        <v>0.49449782752000465</v>
      </c>
      <c r="N91" s="67">
        <v>2852210.98</v>
      </c>
      <c r="O91" s="73">
        <v>1372.3967434452693</v>
      </c>
      <c r="P91" s="74">
        <f t="shared" si="6"/>
        <v>0</v>
      </c>
      <c r="Q91" s="83"/>
      <c r="R91" s="83"/>
      <c r="S91" s="83"/>
      <c r="T91" s="83"/>
      <c r="U91" s="83"/>
      <c r="V91" s="83"/>
      <c r="W91" s="83"/>
      <c r="X91" s="83"/>
      <c r="Y91" s="68"/>
      <c r="Z91" s="68"/>
      <c r="AA91" s="68"/>
      <c r="AB91" s="68"/>
      <c r="AC91" s="68"/>
      <c r="AD91" s="68"/>
      <c r="AE91" s="68"/>
      <c r="AF91" s="68"/>
      <c r="AG91" s="68"/>
      <c r="AH91" s="68"/>
      <c r="AI91" s="68"/>
      <c r="AJ91" s="68"/>
      <c r="AK91" s="68"/>
      <c r="AL91" s="68"/>
      <c r="AM91" s="68"/>
      <c r="AN91" s="68"/>
      <c r="AO91" s="68"/>
      <c r="AP91" s="68"/>
      <c r="AQ91" s="68"/>
      <c r="AR91" s="68"/>
      <c r="AS91" s="68"/>
      <c r="AT91" s="68"/>
      <c r="AU91" s="68"/>
      <c r="AV91" s="68"/>
      <c r="AW91" s="68"/>
      <c r="AX91" s="68"/>
      <c r="AY91" s="68"/>
      <c r="AZ91" s="68"/>
    </row>
    <row r="92" spans="1:52" s="59" customFormat="1" x14ac:dyDescent="0.2">
      <c r="A92" s="56"/>
      <c r="B92" s="59" t="s">
        <v>146</v>
      </c>
      <c r="C92" s="59" t="s">
        <v>147</v>
      </c>
      <c r="D92" s="69">
        <v>8.85</v>
      </c>
      <c r="E92" s="70">
        <v>361492.96</v>
      </c>
      <c r="F92" s="69">
        <v>40846.662146892661</v>
      </c>
      <c r="G92" s="70">
        <v>356705.32</v>
      </c>
      <c r="H92" s="71">
        <v>40305.685875706215</v>
      </c>
      <c r="I92" s="72"/>
      <c r="J92" s="72">
        <v>257.11525423728818</v>
      </c>
      <c r="K92" s="72">
        <v>37896.0779661017</v>
      </c>
      <c r="L92" s="72">
        <v>2152.4926553672317</v>
      </c>
      <c r="M92" s="72"/>
      <c r="N92" s="67">
        <v>350057.48</v>
      </c>
      <c r="O92" s="73">
        <v>39554.517514124294</v>
      </c>
      <c r="P92" s="74">
        <f t="shared" si="6"/>
        <v>0</v>
      </c>
      <c r="Q92" s="83"/>
      <c r="R92" s="83"/>
      <c r="S92" s="83"/>
      <c r="T92" s="83"/>
      <c r="U92" s="83"/>
      <c r="V92" s="83"/>
      <c r="W92" s="83"/>
      <c r="X92" s="83"/>
      <c r="Y92" s="68"/>
      <c r="Z92" s="68"/>
      <c r="AA92" s="68"/>
      <c r="AB92" s="68"/>
      <c r="AC92" s="68"/>
      <c r="AD92" s="68"/>
      <c r="AE92" s="68"/>
      <c r="AF92" s="68"/>
      <c r="AG92" s="68"/>
      <c r="AH92" s="68"/>
      <c r="AI92" s="68"/>
      <c r="AJ92" s="68"/>
      <c r="AK92" s="68"/>
      <c r="AL92" s="68"/>
      <c r="AM92" s="68"/>
      <c r="AN92" s="68"/>
      <c r="AO92" s="68"/>
      <c r="AP92" s="68"/>
      <c r="AQ92" s="68"/>
      <c r="AR92" s="68"/>
      <c r="AS92" s="68"/>
      <c r="AT92" s="68"/>
      <c r="AU92" s="68"/>
      <c r="AV92" s="68"/>
      <c r="AW92" s="68"/>
      <c r="AX92" s="68"/>
      <c r="AY92" s="68"/>
      <c r="AZ92" s="68"/>
    </row>
    <row r="93" spans="1:52" s="59" customFormat="1" x14ac:dyDescent="0.2">
      <c r="A93" s="56"/>
      <c r="B93" s="59" t="s">
        <v>148</v>
      </c>
      <c r="C93" s="59" t="s">
        <v>149</v>
      </c>
      <c r="D93" s="69">
        <v>46.999999999999993</v>
      </c>
      <c r="E93" s="70">
        <v>1985239.7</v>
      </c>
      <c r="F93" s="69">
        <v>42239.142553191494</v>
      </c>
      <c r="G93" s="70">
        <v>1971252.82</v>
      </c>
      <c r="H93" s="71">
        <v>41941.549361702135</v>
      </c>
      <c r="I93" s="72">
        <v>1588.5187234042558</v>
      </c>
      <c r="J93" s="72">
        <v>353.09212765957454</v>
      </c>
      <c r="K93" s="72">
        <v>37733.69000000001</v>
      </c>
      <c r="L93" s="72">
        <v>1621.0210638297879</v>
      </c>
      <c r="M93" s="72">
        <v>645.22744680851076</v>
      </c>
      <c r="N93" s="67">
        <v>1059747.46</v>
      </c>
      <c r="O93" s="73">
        <v>22547.818297872342</v>
      </c>
      <c r="P93" s="74">
        <f t="shared" si="6"/>
        <v>0</v>
      </c>
      <c r="Q93" s="83"/>
      <c r="R93" s="83"/>
      <c r="S93" s="83"/>
      <c r="T93" s="83"/>
      <c r="U93" s="83"/>
      <c r="V93" s="83"/>
      <c r="W93" s="83"/>
      <c r="X93" s="83"/>
      <c r="Y93" s="68"/>
      <c r="Z93" s="68"/>
      <c r="AA93" s="68"/>
      <c r="AB93" s="68"/>
      <c r="AC93" s="68"/>
      <c r="AD93" s="68"/>
      <c r="AE93" s="68"/>
      <c r="AF93" s="68"/>
      <c r="AG93" s="68"/>
      <c r="AH93" s="68"/>
      <c r="AI93" s="68"/>
      <c r="AJ93" s="68"/>
      <c r="AK93" s="68"/>
      <c r="AL93" s="68"/>
      <c r="AM93" s="68"/>
      <c r="AN93" s="68"/>
      <c r="AO93" s="68"/>
      <c r="AP93" s="68"/>
      <c r="AQ93" s="68"/>
      <c r="AR93" s="68"/>
      <c r="AS93" s="68"/>
      <c r="AT93" s="68"/>
      <c r="AU93" s="68"/>
      <c r="AV93" s="68"/>
      <c r="AW93" s="68"/>
      <c r="AX93" s="68"/>
      <c r="AY93" s="68"/>
      <c r="AZ93" s="68"/>
    </row>
    <row r="94" spans="1:52" s="49" customFormat="1" x14ac:dyDescent="0.2">
      <c r="A94" s="75"/>
      <c r="C94" s="49" t="s">
        <v>35</v>
      </c>
      <c r="D94" s="48">
        <f>SUM(D90:D93)</f>
        <v>19510.099999999999</v>
      </c>
      <c r="E94" s="47">
        <f>SUM(E90:E93)</f>
        <v>224352510.41</v>
      </c>
      <c r="F94" s="77">
        <f>E94/D94</f>
        <v>11499.300895946202</v>
      </c>
      <c r="G94" s="49">
        <f>SUM(G90:G93)</f>
        <v>220849429.81999996</v>
      </c>
      <c r="H94" s="76">
        <f>G94/D94</f>
        <v>11319.748736295558</v>
      </c>
      <c r="I94" s="53">
        <f>'[1]Master by county 1516'!O94</f>
        <v>1239.0028662077589</v>
      </c>
      <c r="J94" s="53">
        <f>'[1]Master by county 1516'!AM94</f>
        <v>115.04281474723351</v>
      </c>
      <c r="K94" s="77">
        <f>'[1]Master by county 1516'!BM94</f>
        <v>8823.9539833214621</v>
      </c>
      <c r="L94" s="77">
        <f>'[1]Master by county 1516'!DZ94</f>
        <v>1115.033596957473</v>
      </c>
      <c r="M94" s="77">
        <f>'[1]Master by county 1516'!EZ94</f>
        <v>26.715475061634745</v>
      </c>
      <c r="N94" s="47">
        <f>SUM(N90:N93)</f>
        <v>30410807.650000002</v>
      </c>
      <c r="O94" s="78">
        <f>N94/D94</f>
        <v>1558.7212597577668</v>
      </c>
      <c r="P94" s="74">
        <f t="shared" si="6"/>
        <v>0</v>
      </c>
      <c r="Q94" s="43"/>
      <c r="R94" s="43"/>
      <c r="S94" s="43"/>
      <c r="T94" s="43"/>
      <c r="U94" s="43"/>
      <c r="V94" s="43"/>
      <c r="W94" s="43"/>
      <c r="X94" s="43"/>
      <c r="Y94" s="43"/>
      <c r="Z94" s="43"/>
      <c r="AA94" s="43"/>
      <c r="AB94" s="43"/>
      <c r="AC94" s="43"/>
      <c r="AD94" s="43"/>
      <c r="AE94" s="43"/>
      <c r="AF94" s="43"/>
      <c r="AG94" s="43"/>
      <c r="AH94" s="43"/>
      <c r="AI94" s="43"/>
      <c r="AJ94" s="43"/>
      <c r="AK94" s="43"/>
      <c r="AL94" s="43"/>
      <c r="AM94" s="43"/>
      <c r="AN94" s="43"/>
      <c r="AO94" s="43"/>
      <c r="AP94" s="43"/>
      <c r="AQ94" s="43"/>
      <c r="AR94" s="43"/>
      <c r="AS94" s="43"/>
      <c r="AT94" s="43"/>
      <c r="AU94" s="43"/>
      <c r="AV94" s="43"/>
      <c r="AW94" s="43"/>
      <c r="AX94" s="43"/>
      <c r="AY94" s="43"/>
      <c r="AZ94" s="43"/>
    </row>
    <row r="95" spans="1:52" customFormat="1" ht="4.5" customHeight="1" x14ac:dyDescent="0.2">
      <c r="A95" s="79"/>
      <c r="B95" s="80"/>
      <c r="C95" s="80"/>
      <c r="D95" s="80"/>
      <c r="E95" s="81"/>
      <c r="F95" s="80"/>
      <c r="G95" s="81"/>
      <c r="H95" s="80"/>
      <c r="I95" s="80"/>
      <c r="J95" s="80"/>
      <c r="K95" s="80"/>
      <c r="L95" s="80"/>
      <c r="M95" s="80"/>
      <c r="N95" s="81"/>
      <c r="O95" s="82"/>
    </row>
    <row r="96" spans="1:52" s="59" customFormat="1" x14ac:dyDescent="0.2">
      <c r="A96" s="75" t="s">
        <v>150</v>
      </c>
      <c r="C96" s="49"/>
      <c r="D96" s="48"/>
      <c r="E96" s="47"/>
      <c r="F96" s="69"/>
      <c r="G96" s="49"/>
      <c r="H96" s="84"/>
      <c r="I96" s="48"/>
      <c r="J96" s="53"/>
      <c r="K96" s="48"/>
      <c r="L96" s="53"/>
      <c r="M96" s="53"/>
      <c r="N96" s="49"/>
      <c r="O96" s="50"/>
      <c r="P96" s="74">
        <f t="shared" si="6"/>
        <v>0</v>
      </c>
      <c r="Q96" s="68"/>
      <c r="R96" s="68"/>
      <c r="S96" s="68"/>
      <c r="T96" s="68"/>
      <c r="U96" s="68"/>
      <c r="V96" s="68"/>
      <c r="W96" s="68"/>
      <c r="X96" s="68"/>
      <c r="Y96" s="68"/>
      <c r="Z96" s="68"/>
      <c r="AA96" s="68"/>
      <c r="AB96" s="68"/>
      <c r="AC96" s="68"/>
      <c r="AD96" s="68"/>
      <c r="AE96" s="68"/>
      <c r="AF96" s="68"/>
      <c r="AG96" s="68"/>
      <c r="AH96" s="68"/>
      <c r="AI96" s="68"/>
      <c r="AJ96" s="68"/>
      <c r="AK96" s="68"/>
      <c r="AL96" s="68"/>
      <c r="AM96" s="68"/>
      <c r="AN96" s="68"/>
      <c r="AO96" s="68"/>
      <c r="AP96" s="68"/>
      <c r="AQ96" s="68"/>
      <c r="AR96" s="68"/>
      <c r="AS96" s="68"/>
      <c r="AT96" s="68"/>
      <c r="AU96" s="68"/>
      <c r="AV96" s="68"/>
      <c r="AW96" s="68"/>
      <c r="AX96" s="68"/>
      <c r="AY96" s="68"/>
      <c r="AZ96" s="68"/>
    </row>
    <row r="97" spans="1:52" s="59" customFormat="1" x14ac:dyDescent="0.2">
      <c r="A97" s="56"/>
      <c r="B97" s="59" t="s">
        <v>151</v>
      </c>
      <c r="C97" s="59" t="s">
        <v>152</v>
      </c>
      <c r="D97" s="69">
        <v>356.47999999999996</v>
      </c>
      <c r="E97" s="70">
        <v>4795258.76</v>
      </c>
      <c r="F97" s="69">
        <v>13451.690866247756</v>
      </c>
      <c r="G97" s="70">
        <v>4987565.92</v>
      </c>
      <c r="H97" s="71">
        <v>13991.152154398565</v>
      </c>
      <c r="I97" s="72">
        <v>2870.8868940754041</v>
      </c>
      <c r="J97" s="72">
        <v>361.59366584380609</v>
      </c>
      <c r="K97" s="72">
        <v>9775.189323384202</v>
      </c>
      <c r="L97" s="72">
        <v>967.49259425493733</v>
      </c>
      <c r="M97" s="72">
        <v>15.989676840215441</v>
      </c>
      <c r="N97" s="67">
        <v>531776.07999999996</v>
      </c>
      <c r="O97" s="73">
        <v>1491.741696588869</v>
      </c>
      <c r="P97" s="74">
        <f t="shared" si="6"/>
        <v>0</v>
      </c>
      <c r="Q97" s="83"/>
      <c r="R97" s="83"/>
      <c r="S97" s="83"/>
      <c r="T97" s="83"/>
      <c r="U97" s="83"/>
      <c r="V97" s="83"/>
      <c r="W97" s="83"/>
      <c r="X97" s="83"/>
      <c r="Y97" s="83"/>
      <c r="Z97" s="83"/>
      <c r="AA97" s="83"/>
      <c r="AB97" s="83"/>
      <c r="AC97" s="62"/>
      <c r="AD97" s="62"/>
      <c r="AE97" s="62"/>
      <c r="AF97" s="62"/>
      <c r="AG97" s="68"/>
      <c r="AH97" s="68"/>
      <c r="AI97" s="68"/>
      <c r="AJ97" s="68"/>
      <c r="AK97" s="68"/>
      <c r="AL97" s="68"/>
      <c r="AM97" s="68"/>
      <c r="AN97" s="68"/>
      <c r="AO97" s="68"/>
      <c r="AP97" s="68"/>
      <c r="AQ97" s="68"/>
      <c r="AR97" s="68"/>
      <c r="AS97" s="68"/>
      <c r="AT97" s="68"/>
      <c r="AU97" s="68"/>
      <c r="AV97" s="68"/>
      <c r="AW97" s="68"/>
      <c r="AX97" s="68"/>
      <c r="AY97" s="68"/>
      <c r="AZ97" s="68"/>
    </row>
    <row r="98" spans="1:52" s="49" customFormat="1" x14ac:dyDescent="0.2">
      <c r="A98" s="75"/>
      <c r="C98" s="49" t="s">
        <v>35</v>
      </c>
      <c r="D98" s="48">
        <f>SUM(D97)</f>
        <v>356.47999999999996</v>
      </c>
      <c r="E98" s="47">
        <f>E97</f>
        <v>4795258.76</v>
      </c>
      <c r="F98" s="77">
        <f>E98/D98</f>
        <v>13451.690866247756</v>
      </c>
      <c r="G98" s="49">
        <f>SUM(G97)</f>
        <v>4987565.92</v>
      </c>
      <c r="H98" s="76">
        <f>G98/D98</f>
        <v>13991.152154398565</v>
      </c>
      <c r="I98" s="53">
        <f>'[1]Master by county 1516'!O97</f>
        <v>2870.8868940754041</v>
      </c>
      <c r="J98" s="53">
        <f>'[1]Master by county 1516'!AM97</f>
        <v>361.59366584380609</v>
      </c>
      <c r="K98" s="77">
        <f>'[1]Master by county 1516'!BM97</f>
        <v>9775.189323384202</v>
      </c>
      <c r="L98" s="77">
        <f>'[1]Master by county 1516'!DZ97</f>
        <v>967.49259425493733</v>
      </c>
      <c r="M98" s="77">
        <f>'[1]Master by county 1516'!EZ97</f>
        <v>15.989676840215441</v>
      </c>
      <c r="N98" s="47">
        <f>N97</f>
        <v>531776.07999999996</v>
      </c>
      <c r="O98" s="78">
        <f>N98/D98</f>
        <v>1491.741696588869</v>
      </c>
      <c r="P98" s="74">
        <f t="shared" si="6"/>
        <v>0</v>
      </c>
      <c r="Q98" s="43"/>
      <c r="R98" s="43"/>
      <c r="S98" s="43"/>
      <c r="T98" s="43"/>
      <c r="U98" s="43"/>
      <c r="V98" s="43"/>
      <c r="W98" s="43"/>
      <c r="X98" s="43"/>
      <c r="Y98" s="43"/>
      <c r="Z98" s="43"/>
      <c r="AA98" s="43"/>
      <c r="AB98" s="43"/>
      <c r="AC98" s="43"/>
      <c r="AD98" s="43"/>
      <c r="AE98" s="43"/>
      <c r="AF98" s="43"/>
      <c r="AG98" s="43"/>
      <c r="AH98" s="43"/>
      <c r="AI98" s="43"/>
      <c r="AJ98" s="43"/>
      <c r="AK98" s="43"/>
      <c r="AL98" s="43"/>
      <c r="AM98" s="43"/>
      <c r="AN98" s="43"/>
      <c r="AO98" s="43"/>
      <c r="AP98" s="43"/>
      <c r="AQ98" s="43"/>
      <c r="AR98" s="43"/>
      <c r="AS98" s="43"/>
      <c r="AT98" s="43"/>
      <c r="AU98" s="43"/>
      <c r="AV98" s="43"/>
      <c r="AW98" s="43"/>
      <c r="AX98" s="43"/>
      <c r="AY98" s="43"/>
      <c r="AZ98" s="43"/>
    </row>
    <row r="99" spans="1:52" customFormat="1" ht="4.5" customHeight="1" x14ac:dyDescent="0.2">
      <c r="A99" s="79"/>
      <c r="B99" s="80"/>
      <c r="C99" s="80"/>
      <c r="D99" s="80"/>
      <c r="E99" s="81"/>
      <c r="F99" s="80"/>
      <c r="G99" s="81"/>
      <c r="H99" s="80"/>
      <c r="I99" s="80"/>
      <c r="J99" s="80"/>
      <c r="K99" s="80"/>
      <c r="L99" s="80"/>
      <c r="M99" s="80"/>
      <c r="N99" s="81"/>
      <c r="O99" s="82"/>
    </row>
    <row r="100" spans="1:52" s="59" customFormat="1" x14ac:dyDescent="0.2">
      <c r="A100" s="75" t="s">
        <v>153</v>
      </c>
      <c r="C100" s="49"/>
      <c r="D100" s="48"/>
      <c r="E100" s="47"/>
      <c r="F100" s="69"/>
      <c r="G100" s="49"/>
      <c r="H100" s="84"/>
      <c r="I100" s="48"/>
      <c r="J100" s="53"/>
      <c r="K100" s="48"/>
      <c r="L100" s="53"/>
      <c r="M100" s="53"/>
      <c r="N100" s="49"/>
      <c r="O100" s="50"/>
      <c r="P100" s="74">
        <f t="shared" si="6"/>
        <v>0</v>
      </c>
      <c r="Q100" s="68"/>
      <c r="R100" s="68"/>
      <c r="S100" s="68"/>
      <c r="T100" s="68"/>
      <c r="U100" s="68"/>
      <c r="V100" s="68"/>
      <c r="W100" s="68"/>
      <c r="X100" s="68"/>
      <c r="Y100" s="68"/>
      <c r="Z100" s="68"/>
      <c r="AA100" s="68"/>
      <c r="AB100" s="68"/>
      <c r="AC100" s="68"/>
      <c r="AD100" s="68"/>
      <c r="AE100" s="68"/>
      <c r="AF100" s="68"/>
      <c r="AG100" s="68"/>
      <c r="AH100" s="68"/>
      <c r="AI100" s="68"/>
      <c r="AJ100" s="68"/>
      <c r="AK100" s="68"/>
      <c r="AL100" s="68"/>
      <c r="AM100" s="68"/>
      <c r="AN100" s="68"/>
      <c r="AO100" s="68"/>
      <c r="AP100" s="68"/>
      <c r="AQ100" s="68"/>
      <c r="AR100" s="68"/>
      <c r="AS100" s="68"/>
      <c r="AT100" s="68"/>
      <c r="AU100" s="68"/>
      <c r="AV100" s="68"/>
      <c r="AW100" s="68"/>
      <c r="AX100" s="68"/>
      <c r="AY100" s="68"/>
      <c r="AZ100" s="68"/>
    </row>
    <row r="101" spans="1:52" s="59" customFormat="1" x14ac:dyDescent="0.2">
      <c r="A101" s="56"/>
      <c r="B101" s="59" t="s">
        <v>154</v>
      </c>
      <c r="C101" s="59" t="s">
        <v>155</v>
      </c>
      <c r="D101" s="69">
        <v>2297.5299999999997</v>
      </c>
      <c r="E101" s="70">
        <v>25271335.870000001</v>
      </c>
      <c r="F101" s="69">
        <v>10999.349679873605</v>
      </c>
      <c r="G101" s="70">
        <v>26998476.489999998</v>
      </c>
      <c r="H101" s="71">
        <v>11751.087685470919</v>
      </c>
      <c r="I101" s="72">
        <v>630.40563996988078</v>
      </c>
      <c r="J101" s="72">
        <v>88.811184184754936</v>
      </c>
      <c r="K101" s="72">
        <v>9291.2567365823325</v>
      </c>
      <c r="L101" s="72">
        <v>1739.2174073896754</v>
      </c>
      <c r="M101" s="72">
        <v>1.3967173442784209</v>
      </c>
      <c r="N101" s="67">
        <v>3326373.12</v>
      </c>
      <c r="O101" s="73">
        <v>1447.8039982067701</v>
      </c>
      <c r="P101" s="74">
        <f t="shared" si="6"/>
        <v>0</v>
      </c>
      <c r="Q101" s="83"/>
      <c r="R101" s="83"/>
      <c r="S101" s="83"/>
      <c r="T101" s="83"/>
      <c r="U101" s="83"/>
      <c r="V101" s="83"/>
      <c r="W101" s="83"/>
      <c r="X101" s="83"/>
      <c r="Y101" s="83"/>
      <c r="Z101" s="83"/>
      <c r="AA101" s="83"/>
      <c r="AB101" s="83"/>
      <c r="AC101" s="62"/>
      <c r="AD101" s="62"/>
      <c r="AE101" s="62"/>
      <c r="AF101" s="62"/>
      <c r="AG101" s="62"/>
      <c r="AH101" s="62"/>
      <c r="AI101" s="62"/>
      <c r="AJ101" s="68"/>
      <c r="AK101" s="68"/>
      <c r="AL101" s="68"/>
      <c r="AM101" s="68"/>
      <c r="AN101" s="68"/>
      <c r="AO101" s="68"/>
      <c r="AP101" s="68"/>
      <c r="AQ101" s="68"/>
      <c r="AR101" s="68"/>
      <c r="AS101" s="68"/>
      <c r="AT101" s="68"/>
      <c r="AU101" s="68"/>
      <c r="AV101" s="68"/>
      <c r="AW101" s="68"/>
      <c r="AX101" s="68"/>
      <c r="AY101" s="68"/>
      <c r="AZ101" s="68"/>
    </row>
    <row r="102" spans="1:52" s="59" customFormat="1" x14ac:dyDescent="0.2">
      <c r="A102" s="56"/>
      <c r="B102" s="59" t="s">
        <v>156</v>
      </c>
      <c r="C102" s="59" t="s">
        <v>157</v>
      </c>
      <c r="D102" s="69">
        <v>2904.1099999999997</v>
      </c>
      <c r="E102" s="70">
        <v>32933369.789999999</v>
      </c>
      <c r="F102" s="69">
        <v>11340.262521047758</v>
      </c>
      <c r="G102" s="70">
        <v>35163866.549999997</v>
      </c>
      <c r="H102" s="71">
        <v>12108.310825003186</v>
      </c>
      <c r="I102" s="72">
        <v>2696.877118979653</v>
      </c>
      <c r="J102" s="72">
        <v>140.32033221882094</v>
      </c>
      <c r="K102" s="72">
        <v>8045.9120694464063</v>
      </c>
      <c r="L102" s="72">
        <v>1224.5064270981475</v>
      </c>
      <c r="M102" s="72">
        <v>0.69487726015887841</v>
      </c>
      <c r="N102" s="67">
        <v>7162680.7000000002</v>
      </c>
      <c r="O102" s="73">
        <v>2466.3944203215447</v>
      </c>
      <c r="P102" s="74">
        <f t="shared" si="6"/>
        <v>0</v>
      </c>
      <c r="Q102" s="83"/>
      <c r="R102" s="83"/>
      <c r="S102" s="83"/>
      <c r="T102" s="83"/>
      <c r="U102" s="83"/>
      <c r="V102" s="83"/>
      <c r="W102" s="83"/>
      <c r="X102" s="83"/>
      <c r="Y102" s="83"/>
      <c r="Z102" s="83"/>
      <c r="AA102" s="83"/>
      <c r="AB102" s="83"/>
      <c r="AC102" s="62"/>
      <c r="AD102" s="62"/>
      <c r="AE102" s="62"/>
      <c r="AF102" s="62"/>
      <c r="AG102" s="62"/>
      <c r="AH102" s="62"/>
      <c r="AI102" s="62"/>
      <c r="AJ102" s="68"/>
      <c r="AK102" s="68"/>
      <c r="AL102" s="68"/>
      <c r="AM102" s="68"/>
      <c r="AN102" s="68"/>
      <c r="AO102" s="68"/>
      <c r="AP102" s="68"/>
      <c r="AQ102" s="68"/>
      <c r="AR102" s="68"/>
      <c r="AS102" s="68"/>
      <c r="AT102" s="68"/>
      <c r="AU102" s="68"/>
      <c r="AV102" s="68"/>
      <c r="AW102" s="68"/>
      <c r="AX102" s="68"/>
      <c r="AY102" s="68"/>
      <c r="AZ102" s="68"/>
    </row>
    <row r="103" spans="1:52" s="59" customFormat="1" x14ac:dyDescent="0.2">
      <c r="A103" s="56"/>
      <c r="B103" s="59" t="s">
        <v>158</v>
      </c>
      <c r="C103" s="59" t="s">
        <v>159</v>
      </c>
      <c r="D103" s="69">
        <v>982.63999999999987</v>
      </c>
      <c r="E103" s="70">
        <v>10566422.310000001</v>
      </c>
      <c r="F103" s="69">
        <v>10753.096057559231</v>
      </c>
      <c r="G103" s="70">
        <v>11288069.119999999</v>
      </c>
      <c r="H103" s="71">
        <v>11487.491980786453</v>
      </c>
      <c r="I103" s="72">
        <v>1291.8483676626233</v>
      </c>
      <c r="J103" s="72">
        <v>150.19439469185053</v>
      </c>
      <c r="K103" s="72">
        <v>8536.7645526337219</v>
      </c>
      <c r="L103" s="72">
        <v>1493.401662867378</v>
      </c>
      <c r="M103" s="72">
        <v>15.28300293088008</v>
      </c>
      <c r="N103" s="67">
        <v>2429496.94</v>
      </c>
      <c r="O103" s="73">
        <v>2472.4181185378166</v>
      </c>
      <c r="P103" s="74">
        <f t="shared" si="6"/>
        <v>0</v>
      </c>
      <c r="Q103" s="83"/>
      <c r="R103" s="83"/>
      <c r="S103" s="83"/>
      <c r="T103" s="83"/>
      <c r="U103" s="83"/>
      <c r="V103" s="83"/>
      <c r="W103" s="83"/>
      <c r="X103" s="83"/>
      <c r="Y103" s="83"/>
      <c r="Z103" s="83"/>
      <c r="AA103" s="83"/>
      <c r="AB103" s="83"/>
      <c r="AC103" s="62"/>
      <c r="AD103" s="62"/>
      <c r="AE103" s="62"/>
      <c r="AF103" s="62"/>
      <c r="AG103" s="62"/>
      <c r="AH103" s="62"/>
      <c r="AI103" s="62"/>
      <c r="AJ103" s="68"/>
      <c r="AK103" s="68"/>
      <c r="AL103" s="68"/>
      <c r="AM103" s="68"/>
      <c r="AN103" s="68"/>
      <c r="AO103" s="68"/>
      <c r="AP103" s="68"/>
      <c r="AQ103" s="68"/>
      <c r="AR103" s="68"/>
      <c r="AS103" s="68"/>
      <c r="AT103" s="68"/>
      <c r="AU103" s="68"/>
      <c r="AV103" s="68"/>
      <c r="AW103" s="68"/>
      <c r="AX103" s="68"/>
      <c r="AY103" s="68"/>
      <c r="AZ103" s="68"/>
    </row>
    <row r="104" spans="1:52" s="59" customFormat="1" x14ac:dyDescent="0.2">
      <c r="A104" s="56"/>
      <c r="B104" s="59" t="s">
        <v>160</v>
      </c>
      <c r="C104" s="59" t="s">
        <v>161</v>
      </c>
      <c r="D104" s="69">
        <v>201.29</v>
      </c>
      <c r="E104" s="70">
        <v>3078929.79</v>
      </c>
      <c r="F104" s="69">
        <v>15295.989815688808</v>
      </c>
      <c r="G104" s="70">
        <v>3375801.95</v>
      </c>
      <c r="H104" s="71">
        <v>16770.837845893984</v>
      </c>
      <c r="I104" s="72">
        <v>2622.6071339857922</v>
      </c>
      <c r="J104" s="72">
        <v>358.08713796015701</v>
      </c>
      <c r="K104" s="72">
        <v>12116.570718863331</v>
      </c>
      <c r="L104" s="72">
        <v>854.30170400914119</v>
      </c>
      <c r="M104" s="72">
        <v>819.27115107556267</v>
      </c>
      <c r="N104" s="67">
        <v>1457029.38</v>
      </c>
      <c r="O104" s="73">
        <v>7238.458840478911</v>
      </c>
      <c r="P104" s="74">
        <f t="shared" ref="P104:P169" si="13">M104+L104+K104+J104+I104-H104</f>
        <v>0</v>
      </c>
      <c r="Q104" s="83"/>
      <c r="R104" s="83"/>
      <c r="S104" s="83"/>
      <c r="T104" s="83"/>
      <c r="U104" s="83"/>
      <c r="V104" s="83"/>
      <c r="W104" s="83"/>
      <c r="X104" s="83"/>
      <c r="Y104" s="83"/>
      <c r="Z104" s="83"/>
      <c r="AA104" s="83"/>
      <c r="AB104" s="83"/>
      <c r="AC104" s="62"/>
      <c r="AD104" s="62"/>
      <c r="AE104" s="62"/>
      <c r="AF104" s="62"/>
      <c r="AG104" s="62"/>
      <c r="AH104" s="62"/>
      <c r="AI104" s="62"/>
      <c r="AJ104" s="68"/>
      <c r="AK104" s="68"/>
      <c r="AL104" s="68"/>
      <c r="AM104" s="68"/>
      <c r="AN104" s="68"/>
      <c r="AO104" s="68"/>
      <c r="AP104" s="68"/>
      <c r="AQ104" s="68"/>
      <c r="AR104" s="68"/>
      <c r="AS104" s="68"/>
      <c r="AT104" s="68"/>
      <c r="AU104" s="68"/>
      <c r="AV104" s="68"/>
      <c r="AW104" s="68"/>
      <c r="AX104" s="68"/>
      <c r="AY104" s="68"/>
      <c r="AZ104" s="68"/>
    </row>
    <row r="105" spans="1:52" s="59" customFormat="1" x14ac:dyDescent="0.2">
      <c r="A105" s="56"/>
      <c r="B105" s="59" t="s">
        <v>162</v>
      </c>
      <c r="C105" s="59" t="s">
        <v>163</v>
      </c>
      <c r="D105" s="69">
        <v>506.73</v>
      </c>
      <c r="E105" s="70">
        <v>6493699.6200000001</v>
      </c>
      <c r="F105" s="69">
        <v>12814.910544076727</v>
      </c>
      <c r="G105" s="70">
        <v>6704153.9299999997</v>
      </c>
      <c r="H105" s="71">
        <v>13230.228977956702</v>
      </c>
      <c r="I105" s="72">
        <v>1575.6352298068005</v>
      </c>
      <c r="J105" s="72">
        <v>240.50377913287153</v>
      </c>
      <c r="K105" s="72">
        <v>9574.5862490872878</v>
      </c>
      <c r="L105" s="72">
        <v>1829.1037041422453</v>
      </c>
      <c r="M105" s="72">
        <v>10.400015787500246</v>
      </c>
      <c r="N105" s="67">
        <v>905852.93</v>
      </c>
      <c r="O105" s="73">
        <v>1787.6441694788152</v>
      </c>
      <c r="P105" s="74">
        <f t="shared" si="13"/>
        <v>0</v>
      </c>
      <c r="Q105" s="83"/>
      <c r="R105" s="83"/>
      <c r="S105" s="83"/>
      <c r="T105" s="83"/>
      <c r="U105" s="83"/>
      <c r="V105" s="83"/>
      <c r="W105" s="83"/>
      <c r="X105" s="83"/>
      <c r="Y105" s="83"/>
      <c r="Z105" s="83"/>
      <c r="AA105" s="83"/>
      <c r="AB105" s="83"/>
      <c r="AC105" s="62"/>
      <c r="AD105" s="62"/>
      <c r="AE105" s="62"/>
      <c r="AF105" s="62"/>
      <c r="AG105" s="62"/>
      <c r="AH105" s="62"/>
      <c r="AI105" s="62"/>
      <c r="AJ105" s="68"/>
      <c r="AK105" s="68"/>
      <c r="AL105" s="68"/>
      <c r="AM105" s="68"/>
      <c r="AN105" s="68"/>
      <c r="AO105" s="68"/>
      <c r="AP105" s="68"/>
      <c r="AQ105" s="68"/>
      <c r="AR105" s="68"/>
      <c r="AS105" s="68"/>
      <c r="AT105" s="68"/>
      <c r="AU105" s="68"/>
      <c r="AV105" s="68"/>
      <c r="AW105" s="68"/>
      <c r="AX105" s="68"/>
      <c r="AY105" s="68"/>
      <c r="AZ105" s="68"/>
    </row>
    <row r="106" spans="1:52" s="59" customFormat="1" x14ac:dyDescent="0.2">
      <c r="A106" s="56"/>
      <c r="B106" s="59" t="s">
        <v>164</v>
      </c>
      <c r="C106" s="59" t="s">
        <v>165</v>
      </c>
      <c r="D106" s="69">
        <v>1716.3999999999999</v>
      </c>
      <c r="E106" s="70">
        <v>17655620.469999999</v>
      </c>
      <c r="F106" s="69">
        <v>10286.425349568864</v>
      </c>
      <c r="G106" s="70">
        <v>18890658.48</v>
      </c>
      <c r="H106" s="71">
        <v>11005.976742018178</v>
      </c>
      <c r="I106" s="72">
        <v>799.82922395711955</v>
      </c>
      <c r="J106" s="72">
        <v>197.31149498951299</v>
      </c>
      <c r="K106" s="72">
        <v>8732.7536180377538</v>
      </c>
      <c r="L106" s="72">
        <v>1276.0824050337919</v>
      </c>
      <c r="M106" s="72"/>
      <c r="N106" s="67">
        <v>3580163.66</v>
      </c>
      <c r="O106" s="73">
        <v>2085.8562456303894</v>
      </c>
      <c r="P106" s="74">
        <f t="shared" si="13"/>
        <v>0</v>
      </c>
      <c r="Q106" s="83"/>
      <c r="R106" s="83"/>
      <c r="S106" s="83"/>
      <c r="T106" s="83"/>
      <c r="U106" s="83"/>
      <c r="V106" s="83"/>
      <c r="W106" s="83"/>
      <c r="X106" s="83"/>
      <c r="Y106" s="83"/>
      <c r="Z106" s="83"/>
      <c r="AA106" s="83"/>
      <c r="AB106" s="83"/>
      <c r="AC106" s="62"/>
      <c r="AD106" s="62"/>
      <c r="AE106" s="62"/>
      <c r="AF106" s="62"/>
      <c r="AG106" s="62"/>
      <c r="AH106" s="62"/>
      <c r="AI106" s="62"/>
      <c r="AJ106" s="68"/>
      <c r="AK106" s="68"/>
      <c r="AL106" s="68"/>
      <c r="AM106" s="68"/>
      <c r="AN106" s="68"/>
      <c r="AO106" s="68"/>
      <c r="AP106" s="68"/>
      <c r="AQ106" s="68"/>
      <c r="AR106" s="68"/>
      <c r="AS106" s="68"/>
      <c r="AT106" s="68"/>
      <c r="AU106" s="68"/>
      <c r="AV106" s="68"/>
      <c r="AW106" s="68"/>
      <c r="AX106" s="68"/>
      <c r="AY106" s="68"/>
      <c r="AZ106" s="68"/>
    </row>
    <row r="107" spans="1:52" s="49" customFormat="1" x14ac:dyDescent="0.2">
      <c r="A107" s="56"/>
      <c r="B107" s="59" t="s">
        <v>166</v>
      </c>
      <c r="C107" s="59" t="s">
        <v>167</v>
      </c>
      <c r="D107" s="69">
        <v>8463.5500000000011</v>
      </c>
      <c r="E107" s="70">
        <v>93661735.459999993</v>
      </c>
      <c r="F107" s="69">
        <v>11066.483385813279</v>
      </c>
      <c r="G107" s="70">
        <v>98630265.260000005</v>
      </c>
      <c r="H107" s="71">
        <v>11653.533713394496</v>
      </c>
      <c r="I107" s="72">
        <v>1998.6171476508082</v>
      </c>
      <c r="J107" s="72">
        <v>220.53138694755742</v>
      </c>
      <c r="K107" s="72">
        <v>8544.7205924227983</v>
      </c>
      <c r="L107" s="72">
        <v>848.61326866385843</v>
      </c>
      <c r="M107" s="72">
        <v>41.051317709471789</v>
      </c>
      <c r="N107" s="67">
        <v>14857190.210000001</v>
      </c>
      <c r="O107" s="73">
        <v>1755.432437924984</v>
      </c>
      <c r="P107" s="74">
        <f t="shared" si="13"/>
        <v>0</v>
      </c>
      <c r="Q107" s="83"/>
      <c r="R107" s="83"/>
      <c r="S107" s="83"/>
      <c r="T107" s="83"/>
      <c r="U107" s="83"/>
      <c r="V107" s="83"/>
      <c r="W107" s="83"/>
      <c r="X107" s="83"/>
      <c r="Y107" s="83"/>
      <c r="Z107" s="83"/>
      <c r="AA107" s="83"/>
      <c r="AB107" s="83"/>
      <c r="AC107" s="62"/>
      <c r="AD107" s="62"/>
      <c r="AE107" s="62"/>
      <c r="AF107" s="62"/>
      <c r="AG107" s="62"/>
      <c r="AH107" s="62"/>
      <c r="AI107" s="62"/>
      <c r="AJ107" s="43"/>
      <c r="AK107" s="43"/>
      <c r="AL107" s="43"/>
      <c r="AM107" s="43"/>
      <c r="AN107" s="43"/>
      <c r="AO107" s="43"/>
      <c r="AP107" s="43"/>
      <c r="AQ107" s="43"/>
      <c r="AR107" s="43"/>
      <c r="AS107" s="43"/>
      <c r="AT107" s="43"/>
      <c r="AU107" s="43"/>
      <c r="AV107" s="43"/>
      <c r="AW107" s="43"/>
      <c r="AX107" s="43"/>
      <c r="AY107" s="43"/>
      <c r="AZ107" s="43"/>
    </row>
    <row r="108" spans="1:52" s="59" customFormat="1" x14ac:dyDescent="0.2">
      <c r="A108" s="56"/>
      <c r="B108" s="59" t="s">
        <v>168</v>
      </c>
      <c r="C108" s="59" t="s">
        <v>169</v>
      </c>
      <c r="D108" s="69">
        <v>2373.2500000000005</v>
      </c>
      <c r="E108" s="70">
        <v>25542441.75</v>
      </c>
      <c r="F108" s="69">
        <v>10762.642684083006</v>
      </c>
      <c r="G108" s="70">
        <v>27255007.039999999</v>
      </c>
      <c r="H108" s="71">
        <v>11484.254520172757</v>
      </c>
      <c r="I108" s="72">
        <v>1585.7772253239227</v>
      </c>
      <c r="J108" s="72">
        <v>227.14410196987248</v>
      </c>
      <c r="K108" s="72">
        <v>8715.8150089539631</v>
      </c>
      <c r="L108" s="72">
        <v>939.90837037817323</v>
      </c>
      <c r="M108" s="72">
        <v>15.609813546823975</v>
      </c>
      <c r="N108" s="67">
        <v>8352574.4100000001</v>
      </c>
      <c r="O108" s="73">
        <v>3519.4667270620453</v>
      </c>
      <c r="P108" s="74">
        <f t="shared" si="13"/>
        <v>0</v>
      </c>
      <c r="Q108" s="83"/>
      <c r="R108" s="83"/>
      <c r="S108" s="83"/>
      <c r="T108" s="83"/>
      <c r="U108" s="83"/>
      <c r="V108" s="83"/>
      <c r="W108" s="83"/>
      <c r="X108" s="83"/>
      <c r="Y108" s="83"/>
      <c r="Z108" s="83"/>
      <c r="AA108" s="83"/>
      <c r="AB108" s="83"/>
      <c r="AC108" s="62"/>
      <c r="AD108" s="62"/>
      <c r="AE108" s="62"/>
      <c r="AF108" s="62"/>
      <c r="AG108" s="62"/>
      <c r="AH108" s="62"/>
      <c r="AI108" s="62"/>
      <c r="AJ108" s="68"/>
      <c r="AK108" s="68"/>
      <c r="AL108" s="68"/>
      <c r="AM108" s="68"/>
      <c r="AN108" s="68"/>
      <c r="AO108" s="68"/>
      <c r="AP108" s="68"/>
      <c r="AQ108" s="68"/>
      <c r="AR108" s="68"/>
      <c r="AS108" s="68"/>
      <c r="AT108" s="68"/>
      <c r="AU108" s="68"/>
      <c r="AV108" s="68"/>
      <c r="AW108" s="68"/>
      <c r="AX108" s="68"/>
      <c r="AY108" s="68"/>
      <c r="AZ108" s="68"/>
    </row>
    <row r="109" spans="1:52" s="59" customFormat="1" x14ac:dyDescent="0.2">
      <c r="A109" s="56"/>
      <c r="B109" s="59" t="s">
        <v>170</v>
      </c>
      <c r="C109" s="59" t="s">
        <v>171</v>
      </c>
      <c r="D109" s="69">
        <v>151.60000000000002</v>
      </c>
      <c r="E109" s="70">
        <v>2789303.38</v>
      </c>
      <c r="F109" s="69">
        <v>18399.098812664903</v>
      </c>
      <c r="G109" s="70">
        <v>2949431.19</v>
      </c>
      <c r="H109" s="71">
        <v>19455.350857519785</v>
      </c>
      <c r="I109" s="72">
        <v>1716.2168205804746</v>
      </c>
      <c r="J109" s="72">
        <v>431.69281002638513</v>
      </c>
      <c r="K109" s="72">
        <v>15978.604749340364</v>
      </c>
      <c r="L109" s="72">
        <v>981.3738126649074</v>
      </c>
      <c r="M109" s="72">
        <v>347.46266490765163</v>
      </c>
      <c r="N109" s="67">
        <v>854749.63</v>
      </c>
      <c r="O109" s="73">
        <v>5638.1901715039567</v>
      </c>
      <c r="P109" s="74">
        <f t="shared" si="13"/>
        <v>0</v>
      </c>
      <c r="Q109" s="83"/>
      <c r="R109" s="83"/>
      <c r="S109" s="83"/>
      <c r="T109" s="83"/>
      <c r="U109" s="83"/>
      <c r="V109" s="83"/>
      <c r="W109" s="83"/>
      <c r="X109" s="83"/>
      <c r="Y109" s="83"/>
      <c r="Z109" s="83"/>
      <c r="AA109" s="83"/>
      <c r="AB109" s="83"/>
      <c r="AC109" s="62"/>
      <c r="AD109" s="62"/>
      <c r="AE109" s="62"/>
      <c r="AF109" s="62"/>
      <c r="AG109" s="62"/>
      <c r="AH109" s="62"/>
      <c r="AI109" s="62"/>
      <c r="AJ109" s="68"/>
      <c r="AK109" s="68"/>
      <c r="AL109" s="68"/>
      <c r="AM109" s="68"/>
      <c r="AN109" s="68"/>
      <c r="AO109" s="68"/>
      <c r="AP109" s="68"/>
      <c r="AQ109" s="68"/>
      <c r="AR109" s="68"/>
      <c r="AS109" s="68"/>
      <c r="AT109" s="68"/>
      <c r="AU109" s="68"/>
      <c r="AV109" s="68"/>
      <c r="AW109" s="68"/>
      <c r="AX109" s="68"/>
      <c r="AY109" s="68"/>
      <c r="AZ109" s="68"/>
    </row>
    <row r="110" spans="1:52" s="59" customFormat="1" x14ac:dyDescent="0.2">
      <c r="A110" s="56"/>
      <c r="B110" s="59" t="s">
        <v>172</v>
      </c>
      <c r="C110" s="59" t="s">
        <v>173</v>
      </c>
      <c r="D110" s="69">
        <v>705.70999999999992</v>
      </c>
      <c r="E110" s="70">
        <v>10133384.189999999</v>
      </c>
      <c r="F110" s="69">
        <v>14359.133624293267</v>
      </c>
      <c r="G110" s="70">
        <v>10129104.5</v>
      </c>
      <c r="H110" s="71">
        <v>14353.0692494084</v>
      </c>
      <c r="I110" s="72">
        <v>1590.3103541114622</v>
      </c>
      <c r="J110" s="72">
        <v>276.62733984214481</v>
      </c>
      <c r="K110" s="72">
        <v>9189.7420470164798</v>
      </c>
      <c r="L110" s="72">
        <v>3253.1039378781657</v>
      </c>
      <c r="M110" s="72">
        <v>43.285570560145104</v>
      </c>
      <c r="N110" s="67">
        <v>808389.52</v>
      </c>
      <c r="O110" s="73">
        <v>1145.4981791387399</v>
      </c>
      <c r="P110" s="74">
        <f t="shared" si="13"/>
        <v>0</v>
      </c>
      <c r="Q110" s="83"/>
      <c r="R110" s="83"/>
      <c r="S110" s="83"/>
      <c r="T110" s="83"/>
      <c r="U110" s="83"/>
      <c r="V110" s="83"/>
      <c r="W110" s="83"/>
      <c r="X110" s="83"/>
      <c r="Y110" s="83"/>
      <c r="Z110" s="83"/>
      <c r="AA110" s="83"/>
      <c r="AB110" s="83"/>
      <c r="AC110" s="62"/>
      <c r="AD110" s="62"/>
      <c r="AE110" s="62"/>
      <c r="AF110" s="62"/>
      <c r="AG110" s="62"/>
      <c r="AH110" s="62"/>
      <c r="AI110" s="62"/>
      <c r="AJ110" s="68"/>
      <c r="AK110" s="68"/>
      <c r="AL110" s="68"/>
      <c r="AM110" s="68"/>
      <c r="AN110" s="68"/>
      <c r="AO110" s="68"/>
      <c r="AP110" s="68"/>
      <c r="AQ110" s="68"/>
      <c r="AR110" s="68"/>
      <c r="AS110" s="68"/>
      <c r="AT110" s="68"/>
      <c r="AU110" s="68"/>
      <c r="AV110" s="68"/>
      <c r="AW110" s="68"/>
      <c r="AX110" s="68"/>
      <c r="AY110" s="68"/>
      <c r="AZ110" s="68"/>
    </row>
    <row r="111" spans="1:52" s="49" customFormat="1" x14ac:dyDescent="0.2">
      <c r="A111" s="75"/>
      <c r="C111" s="49" t="s">
        <v>35</v>
      </c>
      <c r="D111" s="48">
        <f>SUM(D101:D110)</f>
        <v>20302.809999999998</v>
      </c>
      <c r="E111" s="47">
        <f>SUM(E101:E110)</f>
        <v>228126242.63</v>
      </c>
      <c r="F111" s="77">
        <f>E111/D111</f>
        <v>11236.190587903842</v>
      </c>
      <c r="G111" s="49">
        <f>SUM(G101:G110)</f>
        <v>241384834.50999999</v>
      </c>
      <c r="H111" s="76">
        <f>G111/D111</f>
        <v>11889.232796346911</v>
      </c>
      <c r="I111" s="53">
        <f>'[1]Master by county 1516'!O110</f>
        <v>1739.1827545054111</v>
      </c>
      <c r="J111" s="53">
        <f>'[1]Master by county 1516'!AM110</f>
        <v>194.94670048136194</v>
      </c>
      <c r="K111" s="77">
        <f>'[1]Master by county 1516'!BM110</f>
        <v>8732.4080415469598</v>
      </c>
      <c r="L111" s="77">
        <f>'[1]Master by county 1516'!DZ110</f>
        <v>1190.2793903898034</v>
      </c>
      <c r="M111" s="77">
        <f>'[1]Master by county 1516'!EZ110</f>
        <v>32.415909423375389</v>
      </c>
      <c r="N111" s="47">
        <f>SUM(N101:N110)</f>
        <v>43734500.5</v>
      </c>
      <c r="O111" s="78">
        <f>N111/D111</f>
        <v>2154.1107117684696</v>
      </c>
      <c r="P111" s="74">
        <f t="shared" si="13"/>
        <v>0</v>
      </c>
      <c r="Q111" s="43"/>
      <c r="R111" s="43"/>
      <c r="S111" s="43"/>
      <c r="T111" s="43"/>
      <c r="U111" s="43"/>
      <c r="V111" s="43"/>
      <c r="W111" s="43"/>
      <c r="X111" s="43"/>
      <c r="Y111" s="43"/>
      <c r="Z111" s="43"/>
      <c r="AA111" s="43"/>
      <c r="AB111" s="43"/>
      <c r="AC111" s="43"/>
      <c r="AD111" s="43"/>
      <c r="AE111" s="43"/>
      <c r="AF111" s="43"/>
      <c r="AG111" s="43"/>
      <c r="AH111" s="43"/>
      <c r="AI111" s="43"/>
      <c r="AJ111" s="43"/>
      <c r="AK111" s="43"/>
      <c r="AL111" s="43"/>
      <c r="AM111" s="43"/>
      <c r="AN111" s="43"/>
      <c r="AO111" s="43"/>
      <c r="AP111" s="43"/>
      <c r="AQ111" s="43"/>
      <c r="AR111" s="43"/>
      <c r="AS111" s="43"/>
      <c r="AT111" s="43"/>
      <c r="AU111" s="43"/>
      <c r="AV111" s="43"/>
      <c r="AW111" s="43"/>
      <c r="AX111" s="43"/>
      <c r="AY111" s="43"/>
      <c r="AZ111" s="43"/>
    </row>
    <row r="112" spans="1:52" s="80" customFormat="1" ht="4.5" customHeight="1" x14ac:dyDescent="0.2">
      <c r="E112" s="81"/>
      <c r="G112" s="81"/>
      <c r="N112" s="81"/>
      <c r="O112" s="89"/>
    </row>
    <row r="113" spans="1:52" s="59" customFormat="1" x14ac:dyDescent="0.2">
      <c r="A113" s="75" t="s">
        <v>174</v>
      </c>
      <c r="C113" s="49"/>
      <c r="D113" s="48"/>
      <c r="E113" s="47"/>
      <c r="F113" s="69"/>
      <c r="G113" s="49"/>
      <c r="H113" s="84"/>
      <c r="I113" s="48"/>
      <c r="J113" s="53"/>
      <c r="K113" s="48"/>
      <c r="L113" s="53"/>
      <c r="M113" s="53"/>
      <c r="N113" s="49"/>
      <c r="O113" s="50"/>
      <c r="P113" s="74">
        <f t="shared" si="13"/>
        <v>0</v>
      </c>
      <c r="Q113" s="68"/>
      <c r="R113" s="68"/>
      <c r="S113" s="68"/>
      <c r="T113" s="68"/>
      <c r="U113" s="68"/>
      <c r="V113" s="68"/>
      <c r="W113" s="68"/>
      <c r="X113" s="68"/>
      <c r="Y113" s="68"/>
      <c r="Z113" s="68"/>
      <c r="AA113" s="68"/>
      <c r="AB113" s="68"/>
      <c r="AC113" s="68"/>
      <c r="AD113" s="68"/>
      <c r="AE113" s="68"/>
      <c r="AF113" s="68"/>
      <c r="AG113" s="68"/>
      <c r="AH113" s="68"/>
      <c r="AI113" s="68"/>
      <c r="AJ113" s="68"/>
      <c r="AK113" s="68"/>
      <c r="AL113" s="68"/>
      <c r="AM113" s="68"/>
      <c r="AN113" s="68"/>
      <c r="AO113" s="68"/>
      <c r="AP113" s="68"/>
      <c r="AQ113" s="68"/>
      <c r="AR113" s="68"/>
      <c r="AS113" s="68"/>
      <c r="AT113" s="68"/>
      <c r="AU113" s="68"/>
      <c r="AV113" s="68"/>
      <c r="AW113" s="68"/>
      <c r="AX113" s="68"/>
      <c r="AY113" s="68"/>
      <c r="AZ113" s="68"/>
    </row>
    <row r="114" spans="1:52" s="59" customFormat="1" x14ac:dyDescent="0.2">
      <c r="A114" s="56"/>
      <c r="B114" s="59" t="s">
        <v>175</v>
      </c>
      <c r="C114" s="59" t="s">
        <v>176</v>
      </c>
      <c r="D114" s="69">
        <v>3346.8000000000006</v>
      </c>
      <c r="E114" s="70">
        <v>41164409.409999996</v>
      </c>
      <c r="F114" s="69">
        <v>12299.632308473763</v>
      </c>
      <c r="G114" s="70">
        <v>42484435.710000001</v>
      </c>
      <c r="H114" s="71">
        <v>12694.046764073142</v>
      </c>
      <c r="I114" s="72">
        <v>1553.4340623879525</v>
      </c>
      <c r="J114" s="72">
        <v>188.34172941317081</v>
      </c>
      <c r="K114" s="72">
        <v>9408.2455898171374</v>
      </c>
      <c r="L114" s="72">
        <v>1478.8000896378626</v>
      </c>
      <c r="M114" s="72">
        <v>65.225292817019238</v>
      </c>
      <c r="N114" s="67">
        <v>4228591.22</v>
      </c>
      <c r="O114" s="73">
        <v>1263.472935341221</v>
      </c>
      <c r="P114" s="74">
        <f t="shared" si="13"/>
        <v>0</v>
      </c>
      <c r="Q114" s="83"/>
      <c r="R114" s="83"/>
      <c r="S114" s="83"/>
      <c r="T114" s="83"/>
      <c r="U114" s="83"/>
      <c r="V114" s="68"/>
      <c r="W114" s="68"/>
      <c r="X114" s="68"/>
      <c r="Y114" s="68"/>
      <c r="Z114" s="68"/>
      <c r="AA114" s="68"/>
      <c r="AB114" s="68"/>
      <c r="AC114" s="68"/>
      <c r="AD114" s="68"/>
      <c r="AE114" s="68"/>
      <c r="AF114" s="68"/>
      <c r="AG114" s="68"/>
      <c r="AH114" s="68"/>
      <c r="AI114" s="68"/>
      <c r="AJ114" s="68"/>
      <c r="AK114" s="68"/>
      <c r="AL114" s="68"/>
      <c r="AM114" s="68"/>
      <c r="AN114" s="68"/>
      <c r="AO114" s="68"/>
      <c r="AP114" s="68"/>
      <c r="AQ114" s="68"/>
      <c r="AR114" s="68"/>
      <c r="AS114" s="68"/>
      <c r="AT114" s="68"/>
      <c r="AU114" s="68"/>
      <c r="AV114" s="68"/>
      <c r="AW114" s="68"/>
      <c r="AX114" s="68"/>
      <c r="AY114" s="68"/>
      <c r="AZ114" s="68"/>
    </row>
    <row r="115" spans="1:52" s="59" customFormat="1" x14ac:dyDescent="0.2">
      <c r="A115" s="56"/>
      <c r="B115" s="59" t="s">
        <v>177</v>
      </c>
      <c r="C115" s="59" t="s">
        <v>178</v>
      </c>
      <c r="D115" s="69">
        <v>1685.14</v>
      </c>
      <c r="E115" s="70">
        <v>20149390.109999999</v>
      </c>
      <c r="F115" s="69">
        <v>11957.101552393271</v>
      </c>
      <c r="G115" s="70">
        <v>20723939.100000001</v>
      </c>
      <c r="H115" s="71">
        <v>12298.051853258483</v>
      </c>
      <c r="I115" s="72">
        <v>1665.7985508622426</v>
      </c>
      <c r="J115" s="72">
        <v>149.55689734977506</v>
      </c>
      <c r="K115" s="72">
        <v>8804.3935103314871</v>
      </c>
      <c r="L115" s="72">
        <v>1277.7225631104832</v>
      </c>
      <c r="M115" s="72">
        <v>400.58033160449571</v>
      </c>
      <c r="N115" s="67">
        <v>2962114.17</v>
      </c>
      <c r="O115" s="73">
        <v>1757.7852107243314</v>
      </c>
      <c r="P115" s="74">
        <f t="shared" si="13"/>
        <v>0</v>
      </c>
      <c r="Q115" s="83"/>
      <c r="R115" s="83"/>
      <c r="S115" s="83"/>
      <c r="T115" s="83"/>
      <c r="U115" s="83"/>
      <c r="V115" s="68"/>
      <c r="W115" s="68"/>
      <c r="X115" s="68"/>
      <c r="Y115" s="68"/>
      <c r="Z115" s="68"/>
      <c r="AA115" s="68"/>
      <c r="AB115" s="68"/>
      <c r="AC115" s="68"/>
      <c r="AD115" s="68"/>
      <c r="AE115" s="68"/>
      <c r="AF115" s="68"/>
      <c r="AG115" s="68"/>
      <c r="AH115" s="68"/>
      <c r="AI115" s="68"/>
      <c r="AJ115" s="68"/>
      <c r="AK115" s="68"/>
      <c r="AL115" s="68"/>
      <c r="AM115" s="68"/>
      <c r="AN115" s="68"/>
      <c r="AO115" s="68"/>
      <c r="AP115" s="68"/>
      <c r="AQ115" s="68"/>
      <c r="AR115" s="68"/>
      <c r="AS115" s="68"/>
      <c r="AT115" s="68"/>
      <c r="AU115" s="68"/>
      <c r="AV115" s="68"/>
      <c r="AW115" s="68"/>
      <c r="AX115" s="68"/>
      <c r="AY115" s="68"/>
      <c r="AZ115" s="68"/>
    </row>
    <row r="116" spans="1:52" s="59" customFormat="1" x14ac:dyDescent="0.2">
      <c r="A116" s="56"/>
      <c r="B116" s="59" t="s">
        <v>179</v>
      </c>
      <c r="C116" s="59" t="s">
        <v>180</v>
      </c>
      <c r="D116" s="69">
        <v>679.4</v>
      </c>
      <c r="E116" s="70">
        <v>8090027.6799999997</v>
      </c>
      <c r="F116" s="69">
        <v>11907.606240800706</v>
      </c>
      <c r="G116" s="70">
        <v>8329600.2199999997</v>
      </c>
      <c r="H116" s="71">
        <v>12260.229938180748</v>
      </c>
      <c r="I116" s="72">
        <v>2766.7501766264349</v>
      </c>
      <c r="J116" s="72">
        <v>161.56934059464231</v>
      </c>
      <c r="K116" s="72">
        <v>8294.4896379158072</v>
      </c>
      <c r="L116" s="72">
        <v>971.74284662937885</v>
      </c>
      <c r="M116" s="72">
        <v>65.677936414483369</v>
      </c>
      <c r="N116" s="67">
        <v>1053471.29</v>
      </c>
      <c r="O116" s="73">
        <v>1550.5906535178099</v>
      </c>
      <c r="P116" s="74">
        <f t="shared" si="13"/>
        <v>0</v>
      </c>
      <c r="Q116" s="83"/>
      <c r="R116" s="83"/>
      <c r="S116" s="83"/>
      <c r="T116" s="83"/>
      <c r="U116" s="83"/>
      <c r="V116" s="68"/>
      <c r="W116" s="68"/>
      <c r="X116" s="68"/>
      <c r="Y116" s="68"/>
      <c r="Z116" s="68"/>
      <c r="AA116" s="68"/>
      <c r="AB116" s="68"/>
      <c r="AC116" s="68"/>
      <c r="AD116" s="68"/>
      <c r="AE116" s="68"/>
      <c r="AF116" s="68"/>
      <c r="AG116" s="68"/>
      <c r="AH116" s="68"/>
      <c r="AI116" s="68"/>
      <c r="AJ116" s="68"/>
      <c r="AK116" s="68"/>
      <c r="AL116" s="68"/>
      <c r="AM116" s="68"/>
      <c r="AN116" s="68"/>
      <c r="AO116" s="68"/>
      <c r="AP116" s="68"/>
      <c r="AQ116" s="68"/>
      <c r="AR116" s="68"/>
      <c r="AS116" s="68"/>
      <c r="AT116" s="68"/>
      <c r="AU116" s="68"/>
      <c r="AV116" s="68"/>
      <c r="AW116" s="68"/>
      <c r="AX116" s="68"/>
      <c r="AY116" s="68"/>
      <c r="AZ116" s="68"/>
    </row>
    <row r="117" spans="1:52" s="59" customFormat="1" x14ac:dyDescent="0.2">
      <c r="A117" s="56"/>
      <c r="B117" s="59" t="s">
        <v>181</v>
      </c>
      <c r="C117" s="59" t="s">
        <v>182</v>
      </c>
      <c r="D117" s="69">
        <v>313.73</v>
      </c>
      <c r="E117" s="70">
        <v>3565550.24</v>
      </c>
      <c r="F117" s="69">
        <v>11365.028017722245</v>
      </c>
      <c r="G117" s="70">
        <v>3815170.82</v>
      </c>
      <c r="H117" s="71">
        <v>12160.682178943676</v>
      </c>
      <c r="I117" s="72">
        <v>2183.1457304051251</v>
      </c>
      <c r="J117" s="72">
        <v>249.24243776495712</v>
      </c>
      <c r="K117" s="72">
        <v>8584.705702355528</v>
      </c>
      <c r="L117" s="72">
        <v>1143.5883084180664</v>
      </c>
      <c r="M117" s="72"/>
      <c r="N117" s="67">
        <v>666691.80000000005</v>
      </c>
      <c r="O117" s="73">
        <v>2125.0495649125046</v>
      </c>
      <c r="P117" s="74">
        <f t="shared" si="13"/>
        <v>0</v>
      </c>
      <c r="Q117" s="83"/>
      <c r="R117" s="83"/>
      <c r="S117" s="83"/>
      <c r="T117" s="83"/>
      <c r="U117" s="83"/>
      <c r="V117" s="68"/>
      <c r="W117" s="68"/>
      <c r="X117" s="68"/>
      <c r="Y117" s="68"/>
      <c r="Z117" s="68"/>
      <c r="AA117" s="68"/>
      <c r="AB117" s="68"/>
      <c r="AC117" s="68"/>
      <c r="AD117" s="68"/>
      <c r="AE117" s="68"/>
      <c r="AF117" s="68"/>
      <c r="AG117" s="68"/>
      <c r="AH117" s="68"/>
      <c r="AI117" s="68"/>
      <c r="AJ117" s="68"/>
      <c r="AK117" s="68"/>
      <c r="AL117" s="68"/>
      <c r="AM117" s="68"/>
      <c r="AN117" s="68"/>
      <c r="AO117" s="68"/>
      <c r="AP117" s="68"/>
      <c r="AQ117" s="68"/>
      <c r="AR117" s="68"/>
      <c r="AS117" s="68"/>
      <c r="AT117" s="68"/>
      <c r="AU117" s="68"/>
      <c r="AV117" s="68"/>
      <c r="AW117" s="68"/>
      <c r="AX117" s="68"/>
      <c r="AY117" s="68"/>
      <c r="AZ117" s="68"/>
    </row>
    <row r="118" spans="1:52" s="59" customFormat="1" x14ac:dyDescent="0.2">
      <c r="A118" s="56"/>
      <c r="B118" s="59" t="s">
        <v>183</v>
      </c>
      <c r="C118" s="59" t="s">
        <v>184</v>
      </c>
      <c r="D118" s="69">
        <v>1377.1200000000001</v>
      </c>
      <c r="E118" s="70">
        <v>14078881.59</v>
      </c>
      <c r="F118" s="69">
        <v>10223.423949982571</v>
      </c>
      <c r="G118" s="70">
        <v>14965285.609999999</v>
      </c>
      <c r="H118" s="71">
        <v>10867.089004589287</v>
      </c>
      <c r="I118" s="72">
        <v>1722.1998446032296</v>
      </c>
      <c r="J118" s="72">
        <v>228.74618043453</v>
      </c>
      <c r="K118" s="72">
        <v>8203.8020651795032</v>
      </c>
      <c r="L118" s="72">
        <v>679.19670036017192</v>
      </c>
      <c r="M118" s="72">
        <v>33.144214011850814</v>
      </c>
      <c r="N118" s="67">
        <v>2009680.97</v>
      </c>
      <c r="O118" s="73">
        <v>1459.3361290228881</v>
      </c>
      <c r="P118" s="74">
        <f t="shared" si="13"/>
        <v>0</v>
      </c>
      <c r="Q118" s="83"/>
      <c r="R118" s="83"/>
      <c r="S118" s="83"/>
      <c r="T118" s="83"/>
      <c r="U118" s="83"/>
      <c r="V118" s="68"/>
      <c r="W118" s="68"/>
      <c r="X118" s="68"/>
      <c r="Y118" s="68"/>
      <c r="Z118" s="68"/>
      <c r="AA118" s="68"/>
      <c r="AB118" s="68"/>
      <c r="AC118" s="68"/>
      <c r="AD118" s="68"/>
      <c r="AE118" s="68"/>
      <c r="AF118" s="68"/>
      <c r="AG118" s="68"/>
      <c r="AH118" s="68"/>
      <c r="AI118" s="68"/>
      <c r="AJ118" s="68"/>
      <c r="AK118" s="68"/>
      <c r="AL118" s="68"/>
      <c r="AM118" s="68"/>
      <c r="AN118" s="68"/>
      <c r="AO118" s="68"/>
      <c r="AP118" s="68"/>
      <c r="AQ118" s="68"/>
      <c r="AR118" s="68"/>
      <c r="AS118" s="68"/>
      <c r="AT118" s="68"/>
      <c r="AU118" s="68"/>
      <c r="AV118" s="68"/>
      <c r="AW118" s="68"/>
      <c r="AX118" s="68"/>
      <c r="AY118" s="68"/>
      <c r="AZ118" s="68"/>
    </row>
    <row r="119" spans="1:52" s="59" customFormat="1" x14ac:dyDescent="0.2">
      <c r="A119" s="56"/>
      <c r="B119" s="59" t="s">
        <v>185</v>
      </c>
      <c r="C119" s="59" t="s">
        <v>186</v>
      </c>
      <c r="D119" s="69">
        <v>1445.8700000000001</v>
      </c>
      <c r="E119" s="70">
        <v>16971752.760000002</v>
      </c>
      <c r="F119" s="69">
        <v>11738.090395402076</v>
      </c>
      <c r="G119" s="70">
        <v>18005234.809999999</v>
      </c>
      <c r="H119" s="71">
        <v>12452.872533491944</v>
      </c>
      <c r="I119" s="72">
        <v>2197.1203566019071</v>
      </c>
      <c r="J119" s="72">
        <v>251.84515897003186</v>
      </c>
      <c r="K119" s="72">
        <v>8888.4627940271239</v>
      </c>
      <c r="L119" s="72">
        <v>997.29602938023459</v>
      </c>
      <c r="M119" s="72">
        <v>118.14819451264636</v>
      </c>
      <c r="N119" s="67">
        <v>5303414.29</v>
      </c>
      <c r="O119" s="73">
        <v>3667.9744997821376</v>
      </c>
      <c r="P119" s="74">
        <f t="shared" si="13"/>
        <v>0</v>
      </c>
      <c r="Q119" s="83"/>
      <c r="R119" s="83"/>
      <c r="S119" s="83"/>
      <c r="T119" s="83"/>
      <c r="U119" s="83"/>
      <c r="V119" s="68"/>
      <c r="W119" s="68"/>
      <c r="X119" s="68"/>
      <c r="Y119" s="68"/>
      <c r="Z119" s="68"/>
      <c r="AA119" s="68"/>
      <c r="AB119" s="68"/>
      <c r="AC119" s="68"/>
      <c r="AD119" s="68"/>
      <c r="AE119" s="68"/>
      <c r="AF119" s="68"/>
      <c r="AG119" s="68"/>
      <c r="AH119" s="68"/>
      <c r="AI119" s="68"/>
      <c r="AJ119" s="68"/>
      <c r="AK119" s="68"/>
      <c r="AL119" s="68"/>
      <c r="AM119" s="68"/>
      <c r="AN119" s="68"/>
      <c r="AO119" s="68"/>
      <c r="AP119" s="68"/>
      <c r="AQ119" s="68"/>
      <c r="AR119" s="68"/>
      <c r="AS119" s="68"/>
      <c r="AT119" s="68"/>
      <c r="AU119" s="68"/>
      <c r="AV119" s="68"/>
      <c r="AW119" s="68"/>
      <c r="AX119" s="68"/>
      <c r="AY119" s="68"/>
      <c r="AZ119" s="68"/>
    </row>
    <row r="120" spans="1:52" s="59" customFormat="1" x14ac:dyDescent="0.2">
      <c r="A120" s="56"/>
      <c r="B120" s="59" t="s">
        <v>187</v>
      </c>
      <c r="C120" s="59" t="s">
        <v>188</v>
      </c>
      <c r="D120" s="69">
        <v>182.07000000000002</v>
      </c>
      <c r="E120" s="70">
        <v>4287727.79</v>
      </c>
      <c r="F120" s="69">
        <v>23549.886252540229</v>
      </c>
      <c r="G120" s="70">
        <v>4636129.04</v>
      </c>
      <c r="H120" s="71">
        <v>25463.442851650459</v>
      </c>
      <c r="I120" s="72">
        <v>833.94178063382208</v>
      </c>
      <c r="J120" s="72">
        <v>623.7757455923545</v>
      </c>
      <c r="K120" s="72">
        <v>12936.042456198167</v>
      </c>
      <c r="L120" s="72">
        <v>10774.122535288623</v>
      </c>
      <c r="M120" s="72">
        <v>295.56033393749652</v>
      </c>
      <c r="N120" s="67">
        <v>855239.15</v>
      </c>
      <c r="O120" s="73">
        <v>4697.309551271489</v>
      </c>
      <c r="P120" s="74">
        <f t="shared" si="13"/>
        <v>0</v>
      </c>
      <c r="Q120" s="83"/>
      <c r="R120" s="83"/>
      <c r="S120" s="83"/>
      <c r="T120" s="83"/>
      <c r="U120" s="83"/>
      <c r="V120" s="68"/>
      <c r="W120" s="68"/>
      <c r="X120" s="68"/>
      <c r="Y120" s="68"/>
      <c r="Z120" s="68"/>
      <c r="AA120" s="68"/>
      <c r="AB120" s="68"/>
      <c r="AC120" s="68"/>
      <c r="AD120" s="68"/>
      <c r="AE120" s="68"/>
      <c r="AF120" s="68"/>
      <c r="AG120" s="68"/>
      <c r="AH120" s="68"/>
      <c r="AI120" s="68"/>
      <c r="AJ120" s="68"/>
      <c r="AK120" s="68"/>
      <c r="AL120" s="68"/>
      <c r="AM120" s="68"/>
      <c r="AN120" s="68"/>
      <c r="AO120" s="68"/>
      <c r="AP120" s="68"/>
      <c r="AQ120" s="68"/>
      <c r="AR120" s="68"/>
      <c r="AS120" s="68"/>
      <c r="AT120" s="68"/>
      <c r="AU120" s="68"/>
      <c r="AV120" s="68"/>
      <c r="AW120" s="68"/>
      <c r="AX120" s="68"/>
      <c r="AY120" s="68"/>
      <c r="AZ120" s="68"/>
    </row>
    <row r="121" spans="1:52" s="59" customFormat="1" x14ac:dyDescent="0.2">
      <c r="A121" s="56"/>
      <c r="B121" s="59" t="s">
        <v>189</v>
      </c>
      <c r="C121" s="59" t="s">
        <v>190</v>
      </c>
      <c r="D121" s="69">
        <v>168.04</v>
      </c>
      <c r="E121" s="70">
        <v>3149625.93</v>
      </c>
      <c r="F121" s="69">
        <v>18743.310699833375</v>
      </c>
      <c r="G121" s="70">
        <v>3585774</v>
      </c>
      <c r="H121" s="71">
        <v>21338.812187574389</v>
      </c>
      <c r="I121" s="72">
        <v>4188.8427755296361</v>
      </c>
      <c r="J121" s="72">
        <v>114.98411092597003</v>
      </c>
      <c r="K121" s="72">
        <v>13643.719947631518</v>
      </c>
      <c r="L121" s="72">
        <v>3071.1941799571532</v>
      </c>
      <c r="M121" s="72">
        <v>320.07117353011188</v>
      </c>
      <c r="N121" s="67">
        <v>485229.75</v>
      </c>
      <c r="O121" s="73">
        <v>2887.5848012378005</v>
      </c>
      <c r="P121" s="74">
        <f t="shared" si="13"/>
        <v>0</v>
      </c>
      <c r="Q121" s="83"/>
      <c r="R121" s="83"/>
      <c r="S121" s="83"/>
      <c r="T121" s="83"/>
      <c r="U121" s="83"/>
      <c r="V121" s="68"/>
      <c r="W121" s="68"/>
      <c r="X121" s="68"/>
      <c r="Y121" s="68"/>
      <c r="Z121" s="68"/>
      <c r="AA121" s="68"/>
      <c r="AB121" s="68"/>
      <c r="AC121" s="68"/>
      <c r="AD121" s="68"/>
      <c r="AE121" s="68"/>
      <c r="AF121" s="68"/>
      <c r="AG121" s="68"/>
      <c r="AH121" s="68"/>
      <c r="AI121" s="68"/>
      <c r="AJ121" s="68"/>
      <c r="AK121" s="68"/>
      <c r="AL121" s="68"/>
      <c r="AM121" s="68"/>
      <c r="AN121" s="68"/>
      <c r="AO121" s="68"/>
      <c r="AP121" s="68"/>
      <c r="AQ121" s="68"/>
      <c r="AR121" s="68"/>
      <c r="AS121" s="68"/>
      <c r="AT121" s="68"/>
      <c r="AU121" s="68"/>
      <c r="AV121" s="68"/>
      <c r="AW121" s="68"/>
      <c r="AX121" s="68"/>
      <c r="AY121" s="68"/>
      <c r="AZ121" s="68"/>
    </row>
    <row r="122" spans="1:52" s="59" customFormat="1" x14ac:dyDescent="0.2">
      <c r="A122" s="56"/>
      <c r="B122" s="59" t="s">
        <v>191</v>
      </c>
      <c r="C122" s="59" t="s">
        <v>192</v>
      </c>
      <c r="D122" s="69">
        <v>146.57999999999998</v>
      </c>
      <c r="E122" s="70">
        <v>2027186.37</v>
      </c>
      <c r="F122" s="69">
        <v>13829.89746213672</v>
      </c>
      <c r="G122" s="70">
        <v>2314682.36</v>
      </c>
      <c r="H122" s="71">
        <v>15791.256378769274</v>
      </c>
      <c r="I122" s="72">
        <v>5447.8722881702824</v>
      </c>
      <c r="J122" s="72">
        <v>291.94569518351756</v>
      </c>
      <c r="K122" s="72">
        <v>8556.5472779369629</v>
      </c>
      <c r="L122" s="72">
        <v>1340.5515077091011</v>
      </c>
      <c r="M122" s="72">
        <v>154.33960976940921</v>
      </c>
      <c r="N122" s="67">
        <v>593640.55000000005</v>
      </c>
      <c r="O122" s="73">
        <v>4049.9423522990865</v>
      </c>
      <c r="P122" s="74">
        <f t="shared" si="13"/>
        <v>0</v>
      </c>
      <c r="Q122" s="83"/>
      <c r="R122" s="83"/>
      <c r="S122" s="83"/>
      <c r="T122" s="83"/>
      <c r="U122" s="83"/>
      <c r="V122" s="68"/>
      <c r="W122" s="68"/>
      <c r="X122" s="68"/>
      <c r="Y122" s="68"/>
      <c r="Z122" s="68"/>
      <c r="AA122" s="68"/>
      <c r="AB122" s="68"/>
      <c r="AC122" s="68"/>
      <c r="AD122" s="68"/>
      <c r="AE122" s="68"/>
      <c r="AF122" s="68"/>
      <c r="AG122" s="68"/>
      <c r="AH122" s="68"/>
      <c r="AI122" s="68"/>
      <c r="AJ122" s="68"/>
      <c r="AK122" s="68"/>
      <c r="AL122" s="68"/>
      <c r="AM122" s="68"/>
      <c r="AN122" s="68"/>
      <c r="AO122" s="68"/>
      <c r="AP122" s="68"/>
      <c r="AQ122" s="68"/>
      <c r="AR122" s="68"/>
      <c r="AS122" s="68"/>
      <c r="AT122" s="68"/>
      <c r="AU122" s="68"/>
      <c r="AV122" s="68"/>
      <c r="AW122" s="68"/>
      <c r="AX122" s="68"/>
      <c r="AY122" s="68"/>
      <c r="AZ122" s="68"/>
    </row>
    <row r="123" spans="1:52" s="59" customFormat="1" x14ac:dyDescent="0.2">
      <c r="A123" s="56"/>
      <c r="B123" s="59" t="s">
        <v>193</v>
      </c>
      <c r="C123" s="59" t="s">
        <v>194</v>
      </c>
      <c r="D123" s="69">
        <v>68.599999999999994</v>
      </c>
      <c r="E123" s="70">
        <v>685098.34</v>
      </c>
      <c r="F123" s="69">
        <v>9986.8562682215743</v>
      </c>
      <c r="G123" s="70">
        <v>828815.65</v>
      </c>
      <c r="H123" s="71">
        <v>12081.860787172012</v>
      </c>
      <c r="I123" s="72">
        <v>1163.2421282798832</v>
      </c>
      <c r="J123" s="72">
        <v>160.94212827988338</v>
      </c>
      <c r="K123" s="72">
        <v>9618.9119533527701</v>
      </c>
      <c r="L123" s="72">
        <v>1138.7645772594751</v>
      </c>
      <c r="M123" s="72"/>
      <c r="N123" s="67">
        <v>489412.36</v>
      </c>
      <c r="O123" s="73">
        <v>7134.2909620991259</v>
      </c>
      <c r="P123" s="74">
        <f t="shared" si="13"/>
        <v>0</v>
      </c>
      <c r="Q123" s="83"/>
      <c r="R123" s="83"/>
      <c r="S123" s="83"/>
      <c r="T123" s="83"/>
      <c r="U123" s="83"/>
      <c r="V123" s="68"/>
      <c r="W123" s="68"/>
      <c r="X123" s="68"/>
      <c r="Y123" s="68"/>
      <c r="Z123" s="68"/>
      <c r="AA123" s="68"/>
      <c r="AB123" s="68"/>
      <c r="AC123" s="68"/>
      <c r="AD123" s="68"/>
      <c r="AE123" s="68"/>
      <c r="AF123" s="68"/>
      <c r="AG123" s="68"/>
      <c r="AH123" s="68"/>
      <c r="AI123" s="68"/>
      <c r="AJ123" s="68"/>
      <c r="AK123" s="68"/>
      <c r="AL123" s="68"/>
      <c r="AM123" s="68"/>
      <c r="AN123" s="68"/>
      <c r="AO123" s="68"/>
      <c r="AP123" s="68"/>
      <c r="AQ123" s="68"/>
      <c r="AR123" s="68"/>
      <c r="AS123" s="68"/>
      <c r="AT123" s="68"/>
      <c r="AU123" s="68"/>
      <c r="AV123" s="68"/>
      <c r="AW123" s="68"/>
      <c r="AX123" s="68"/>
      <c r="AY123" s="68"/>
      <c r="AZ123" s="68"/>
    </row>
    <row r="124" spans="1:52" s="59" customFormat="1" x14ac:dyDescent="0.2">
      <c r="A124" s="56"/>
      <c r="B124" s="59" t="s">
        <v>195</v>
      </c>
      <c r="C124" s="59" t="s">
        <v>196</v>
      </c>
      <c r="D124" s="69">
        <v>150.51000000000002</v>
      </c>
      <c r="E124" s="70">
        <v>2471522.21</v>
      </c>
      <c r="F124" s="69">
        <v>16420.983389807985</v>
      </c>
      <c r="G124" s="70">
        <v>2245837.0699999998</v>
      </c>
      <c r="H124" s="71">
        <v>14921.513985781672</v>
      </c>
      <c r="I124" s="72">
        <v>5009.1884260182042</v>
      </c>
      <c r="J124" s="72">
        <v>293.10225234203705</v>
      </c>
      <c r="K124" s="72">
        <v>8906.7472593183174</v>
      </c>
      <c r="L124" s="72">
        <v>712.476048103116</v>
      </c>
      <c r="M124" s="72"/>
      <c r="N124" s="67">
        <v>491073.27</v>
      </c>
      <c r="O124" s="73">
        <v>3262.7285230217258</v>
      </c>
      <c r="P124" s="74">
        <f t="shared" si="13"/>
        <v>0</v>
      </c>
      <c r="Q124" s="83"/>
      <c r="R124" s="83"/>
      <c r="S124" s="83"/>
      <c r="T124" s="83"/>
      <c r="U124" s="83"/>
      <c r="V124" s="68"/>
      <c r="W124" s="68"/>
      <c r="X124" s="68"/>
      <c r="Y124" s="68"/>
      <c r="Z124" s="68"/>
      <c r="AA124" s="68"/>
      <c r="AB124" s="68"/>
      <c r="AC124" s="68"/>
      <c r="AD124" s="68"/>
      <c r="AE124" s="68"/>
      <c r="AF124" s="68"/>
      <c r="AG124" s="68"/>
      <c r="AH124" s="68"/>
      <c r="AI124" s="68"/>
      <c r="AJ124" s="68"/>
      <c r="AK124" s="68"/>
      <c r="AL124" s="68"/>
      <c r="AM124" s="68"/>
      <c r="AN124" s="68"/>
      <c r="AO124" s="68"/>
      <c r="AP124" s="68"/>
      <c r="AQ124" s="68"/>
      <c r="AR124" s="68"/>
      <c r="AS124" s="68"/>
      <c r="AT124" s="68"/>
      <c r="AU124" s="68"/>
      <c r="AV124" s="68"/>
      <c r="AW124" s="68"/>
      <c r="AX124" s="68"/>
      <c r="AY124" s="68"/>
      <c r="AZ124" s="68"/>
    </row>
    <row r="125" spans="1:52" s="59" customFormat="1" x14ac:dyDescent="0.2">
      <c r="A125" s="56"/>
      <c r="B125" s="59" t="s">
        <v>197</v>
      </c>
      <c r="C125" s="59" t="s">
        <v>198</v>
      </c>
      <c r="D125" s="69">
        <v>621.54999999999995</v>
      </c>
      <c r="E125" s="70">
        <v>8501615.4600000009</v>
      </c>
      <c r="F125" s="69">
        <v>13678.087780548631</v>
      </c>
      <c r="G125" s="70">
        <v>8657210.3499999996</v>
      </c>
      <c r="H125" s="71">
        <v>13928.42144638404</v>
      </c>
      <c r="I125" s="72">
        <v>3018.9663100313737</v>
      </c>
      <c r="J125" s="72">
        <v>129.52842088327569</v>
      </c>
      <c r="K125" s="72">
        <v>8840.2897755610993</v>
      </c>
      <c r="L125" s="72">
        <v>1924.4449521357897</v>
      </c>
      <c r="M125" s="72">
        <v>15.191987772504225</v>
      </c>
      <c r="N125" s="67">
        <v>1270474.32</v>
      </c>
      <c r="O125" s="73">
        <v>2044.0420239723276</v>
      </c>
      <c r="P125" s="74">
        <f t="shared" si="13"/>
        <v>0</v>
      </c>
      <c r="Q125" s="83"/>
      <c r="R125" s="83"/>
      <c r="S125" s="83"/>
      <c r="T125" s="83"/>
      <c r="U125" s="83"/>
      <c r="V125" s="68"/>
      <c r="W125" s="68"/>
      <c r="X125" s="68"/>
      <c r="Y125" s="68"/>
      <c r="Z125" s="68"/>
      <c r="AA125" s="68"/>
      <c r="AB125" s="68"/>
      <c r="AC125" s="68"/>
      <c r="AD125" s="68"/>
      <c r="AE125" s="68"/>
      <c r="AF125" s="68"/>
      <c r="AG125" s="68"/>
      <c r="AH125" s="68"/>
      <c r="AI125" s="68"/>
      <c r="AJ125" s="68"/>
      <c r="AK125" s="68"/>
      <c r="AL125" s="68"/>
      <c r="AM125" s="68"/>
      <c r="AN125" s="68"/>
      <c r="AO125" s="68"/>
      <c r="AP125" s="68"/>
      <c r="AQ125" s="68"/>
      <c r="AR125" s="68"/>
      <c r="AS125" s="68"/>
      <c r="AT125" s="68"/>
      <c r="AU125" s="68"/>
      <c r="AV125" s="68"/>
      <c r="AW125" s="68"/>
      <c r="AX125" s="68"/>
      <c r="AY125" s="68"/>
      <c r="AZ125" s="68"/>
    </row>
    <row r="126" spans="1:52" s="59" customFormat="1" x14ac:dyDescent="0.2">
      <c r="A126" s="56"/>
      <c r="B126" s="59" t="s">
        <v>199</v>
      </c>
      <c r="C126" s="59" t="s">
        <v>200</v>
      </c>
      <c r="D126" s="69">
        <v>230.61999999999998</v>
      </c>
      <c r="E126" s="70">
        <v>4044847.57</v>
      </c>
      <c r="F126" s="69">
        <v>17539.014699505682</v>
      </c>
      <c r="G126" s="70">
        <v>3534727.32</v>
      </c>
      <c r="H126" s="71">
        <v>15327.063220882839</v>
      </c>
      <c r="I126" s="72">
        <v>1651.6795160870699</v>
      </c>
      <c r="J126" s="72">
        <v>141.40863758563873</v>
      </c>
      <c r="K126" s="72">
        <v>11796.717674095913</v>
      </c>
      <c r="L126" s="72">
        <v>1737.2573931142142</v>
      </c>
      <c r="M126" s="72"/>
      <c r="N126" s="67">
        <v>367664.32</v>
      </c>
      <c r="O126" s="73">
        <v>1594.2429971381496</v>
      </c>
      <c r="P126" s="74">
        <f t="shared" si="13"/>
        <v>0</v>
      </c>
      <c r="Q126" s="83"/>
      <c r="R126" s="83"/>
      <c r="S126" s="83"/>
      <c r="T126" s="83"/>
      <c r="U126" s="83"/>
      <c r="V126" s="68"/>
      <c r="W126" s="68"/>
      <c r="X126" s="68"/>
      <c r="Y126" s="68"/>
      <c r="Z126" s="68"/>
      <c r="AA126" s="68"/>
      <c r="AB126" s="68"/>
      <c r="AC126" s="68"/>
      <c r="AD126" s="68"/>
      <c r="AE126" s="68"/>
      <c r="AF126" s="68"/>
      <c r="AG126" s="68"/>
      <c r="AH126" s="68"/>
      <c r="AI126" s="68"/>
      <c r="AJ126" s="68"/>
      <c r="AK126" s="68"/>
      <c r="AL126" s="68"/>
      <c r="AM126" s="68"/>
      <c r="AN126" s="68"/>
      <c r="AO126" s="68"/>
      <c r="AP126" s="68"/>
      <c r="AQ126" s="68"/>
      <c r="AR126" s="68"/>
      <c r="AS126" s="68"/>
      <c r="AT126" s="68"/>
      <c r="AU126" s="68"/>
      <c r="AV126" s="68"/>
      <c r="AW126" s="68"/>
      <c r="AX126" s="68"/>
      <c r="AY126" s="68"/>
      <c r="AZ126" s="68"/>
    </row>
    <row r="127" spans="1:52" s="49" customFormat="1" x14ac:dyDescent="0.2">
      <c r="A127" s="75"/>
      <c r="C127" s="49" t="s">
        <v>35</v>
      </c>
      <c r="D127" s="48">
        <f>SUM(D114:D126)</f>
        <v>10416.030000000001</v>
      </c>
      <c r="E127" s="47">
        <f>SUM(E114:E126)</f>
        <v>129187635.46000001</v>
      </c>
      <c r="F127" s="77">
        <f>E127/D127</f>
        <v>12402.771061527281</v>
      </c>
      <c r="G127" s="49">
        <f>SUM(G114:G126)</f>
        <v>134126842.05999999</v>
      </c>
      <c r="H127" s="76">
        <f>G127/D127</f>
        <v>12876.963877792208</v>
      </c>
      <c r="I127" s="53">
        <f>'[1]Master by county 1516'!O126</f>
        <v>2003.121128683385</v>
      </c>
      <c r="J127" s="53">
        <f>'[1]Master by county 1516'!AM126</f>
        <v>200.98246932852533</v>
      </c>
      <c r="K127" s="77">
        <f>'[1]Master by county 1516'!BM126</f>
        <v>9112.8498362619921</v>
      </c>
      <c r="L127" s="77">
        <f>'[1]Master by county 1516'!DZ126</f>
        <v>1435.7706765437501</v>
      </c>
      <c r="M127" s="77">
        <f>'[1]Master by county 1516'!EZ126</f>
        <v>124.23976697455747</v>
      </c>
      <c r="N127" s="47">
        <f>SUM(N114:N126)</f>
        <v>20776697.460000001</v>
      </c>
      <c r="O127" s="78">
        <f>N127/D127</f>
        <v>1994.6848712993337</v>
      </c>
      <c r="P127" s="74">
        <f t="shared" si="13"/>
        <v>0</v>
      </c>
      <c r="Q127" s="43"/>
      <c r="R127" s="43"/>
      <c r="S127" s="43"/>
      <c r="T127" s="43"/>
      <c r="U127" s="43"/>
      <c r="V127" s="43"/>
      <c r="W127" s="43"/>
      <c r="X127" s="43"/>
      <c r="Y127" s="43"/>
      <c r="Z127" s="43"/>
      <c r="AA127" s="43"/>
      <c r="AB127" s="43"/>
      <c r="AC127" s="43"/>
      <c r="AD127" s="43"/>
      <c r="AE127" s="43"/>
      <c r="AF127" s="43"/>
      <c r="AG127" s="43"/>
      <c r="AH127" s="43"/>
      <c r="AI127" s="43"/>
      <c r="AJ127" s="43"/>
      <c r="AK127" s="43"/>
      <c r="AL127" s="43"/>
      <c r="AM127" s="43"/>
      <c r="AN127" s="43"/>
      <c r="AO127" s="43"/>
      <c r="AP127" s="43"/>
      <c r="AQ127" s="43"/>
      <c r="AR127" s="43"/>
      <c r="AS127" s="43"/>
      <c r="AT127" s="43"/>
      <c r="AU127" s="43"/>
      <c r="AV127" s="43"/>
      <c r="AW127" s="43"/>
      <c r="AX127" s="43"/>
      <c r="AY127" s="43"/>
      <c r="AZ127" s="43"/>
    </row>
    <row r="128" spans="1:52" customFormat="1" ht="4.5" customHeight="1" x14ac:dyDescent="0.2">
      <c r="A128" s="79"/>
      <c r="B128" s="80"/>
      <c r="C128" s="80"/>
      <c r="D128" s="80"/>
      <c r="E128" s="81"/>
      <c r="F128" s="80"/>
      <c r="G128" s="81"/>
      <c r="H128" s="80"/>
      <c r="I128" s="80"/>
      <c r="J128" s="80"/>
      <c r="K128" s="80"/>
      <c r="L128" s="80"/>
      <c r="M128" s="80"/>
      <c r="N128" s="81"/>
      <c r="O128" s="82"/>
    </row>
    <row r="129" spans="1:52" s="59" customFormat="1" x14ac:dyDescent="0.2">
      <c r="A129" s="75" t="s">
        <v>201</v>
      </c>
      <c r="C129" s="49"/>
      <c r="D129" s="48"/>
      <c r="E129" s="47"/>
      <c r="F129" s="69"/>
      <c r="G129" s="49"/>
      <c r="H129" s="84"/>
      <c r="I129" s="48"/>
      <c r="J129" s="53"/>
      <c r="K129" s="48"/>
      <c r="L129" s="53"/>
      <c r="M129" s="53"/>
      <c r="N129" s="49"/>
      <c r="O129" s="50"/>
      <c r="P129" s="74">
        <f t="shared" si="13"/>
        <v>0</v>
      </c>
      <c r="Q129" s="68"/>
      <c r="R129" s="68"/>
      <c r="S129" s="68"/>
      <c r="T129" s="68"/>
      <c r="U129" s="68"/>
      <c r="V129" s="68"/>
      <c r="W129" s="68"/>
      <c r="X129" s="68"/>
      <c r="Y129" s="68"/>
      <c r="Z129" s="68"/>
      <c r="AA129" s="68"/>
      <c r="AB129" s="68"/>
      <c r="AC129" s="68"/>
      <c r="AD129" s="68"/>
      <c r="AE129" s="68"/>
      <c r="AF129" s="68"/>
      <c r="AG129" s="68"/>
      <c r="AH129" s="68"/>
      <c r="AI129" s="68"/>
      <c r="AJ129" s="68"/>
      <c r="AK129" s="68"/>
      <c r="AL129" s="68"/>
      <c r="AM129" s="68"/>
      <c r="AN129" s="68"/>
      <c r="AO129" s="68"/>
      <c r="AP129" s="68"/>
      <c r="AQ129" s="68"/>
      <c r="AR129" s="68"/>
      <c r="AS129" s="68"/>
      <c r="AT129" s="68"/>
      <c r="AU129" s="68"/>
      <c r="AV129" s="68"/>
      <c r="AW129" s="68"/>
      <c r="AX129" s="68"/>
      <c r="AY129" s="68"/>
      <c r="AZ129" s="68"/>
    </row>
    <row r="130" spans="1:52" s="59" customFormat="1" x14ac:dyDescent="0.2">
      <c r="A130" s="56"/>
      <c r="B130" s="59" t="s">
        <v>202</v>
      </c>
      <c r="C130" s="59" t="s">
        <v>203</v>
      </c>
      <c r="D130" s="69">
        <v>5781.4700000000021</v>
      </c>
      <c r="E130" s="70">
        <v>60189717.579999998</v>
      </c>
      <c r="F130" s="69">
        <v>10410.798219138036</v>
      </c>
      <c r="G130" s="70">
        <v>62248578.140000001</v>
      </c>
      <c r="H130" s="71">
        <v>10766.911899568791</v>
      </c>
      <c r="I130" s="72">
        <v>1338.1882600791835</v>
      </c>
      <c r="J130" s="72">
        <v>210.81341596514372</v>
      </c>
      <c r="K130" s="72">
        <v>7878.5297078424674</v>
      </c>
      <c r="L130" s="72">
        <v>1304.4367090030732</v>
      </c>
      <c r="M130" s="72">
        <v>34.943806678924204</v>
      </c>
      <c r="N130" s="67">
        <v>3089199.22</v>
      </c>
      <c r="O130" s="73">
        <v>534.32763985629936</v>
      </c>
      <c r="P130" s="74">
        <f t="shared" si="13"/>
        <v>0</v>
      </c>
      <c r="Q130" s="83"/>
      <c r="R130" s="83"/>
      <c r="S130" s="83"/>
      <c r="T130" s="83"/>
      <c r="U130" s="83"/>
      <c r="V130" s="83"/>
      <c r="W130" s="83"/>
      <c r="X130" s="83"/>
      <c r="Y130" s="83"/>
      <c r="Z130" s="83"/>
      <c r="AA130" s="83"/>
      <c r="AB130" s="68"/>
      <c r="AC130" s="68"/>
      <c r="AD130" s="68"/>
      <c r="AE130" s="68"/>
      <c r="AF130" s="68"/>
      <c r="AG130" s="68"/>
      <c r="AH130" s="68"/>
      <c r="AI130" s="68"/>
      <c r="AJ130" s="68"/>
      <c r="AK130" s="68"/>
      <c r="AL130" s="68"/>
      <c r="AM130" s="68"/>
      <c r="AN130" s="68"/>
      <c r="AO130" s="68"/>
      <c r="AP130" s="68"/>
      <c r="AQ130" s="68"/>
      <c r="AR130" s="68"/>
      <c r="AS130" s="68"/>
      <c r="AT130" s="68"/>
      <c r="AU130" s="68"/>
      <c r="AV130" s="68"/>
      <c r="AW130" s="68"/>
      <c r="AX130" s="68"/>
      <c r="AY130" s="68"/>
      <c r="AZ130" s="68"/>
    </row>
    <row r="131" spans="1:52" s="59" customFormat="1" x14ac:dyDescent="0.2">
      <c r="A131" s="56"/>
      <c r="B131" s="59" t="s">
        <v>204</v>
      </c>
      <c r="C131" s="59" t="s">
        <v>205</v>
      </c>
      <c r="D131" s="69">
        <v>974.79</v>
      </c>
      <c r="E131" s="70">
        <v>10481484.439999999</v>
      </c>
      <c r="F131" s="69">
        <v>10752.55638650376</v>
      </c>
      <c r="G131" s="70">
        <v>10647080.539999999</v>
      </c>
      <c r="H131" s="71">
        <v>10922.435129617661</v>
      </c>
      <c r="I131" s="72">
        <v>2341.2848100616548</v>
      </c>
      <c r="J131" s="72">
        <v>206.76471855476561</v>
      </c>
      <c r="K131" s="72">
        <v>7593.1644867099576</v>
      </c>
      <c r="L131" s="72">
        <v>672.64581089260253</v>
      </c>
      <c r="M131" s="72">
        <v>108.57530339868075</v>
      </c>
      <c r="N131" s="67">
        <v>1460387.73</v>
      </c>
      <c r="O131" s="73">
        <v>1498.1562490382544</v>
      </c>
      <c r="P131" s="74">
        <f t="shared" si="13"/>
        <v>0</v>
      </c>
      <c r="Q131" s="83"/>
      <c r="R131" s="83"/>
      <c r="S131" s="83"/>
      <c r="T131" s="83"/>
      <c r="U131" s="83"/>
      <c r="V131" s="83"/>
      <c r="W131" s="83"/>
      <c r="X131" s="83"/>
      <c r="Y131" s="83"/>
      <c r="Z131" s="83"/>
      <c r="AA131" s="83"/>
      <c r="AB131" s="68"/>
      <c r="AC131" s="68"/>
      <c r="AD131" s="68"/>
      <c r="AE131" s="68"/>
      <c r="AF131" s="68"/>
      <c r="AG131" s="68"/>
      <c r="AH131" s="68"/>
      <c r="AI131" s="68"/>
      <c r="AJ131" s="68"/>
      <c r="AK131" s="68"/>
      <c r="AL131" s="68"/>
      <c r="AM131" s="68"/>
      <c r="AN131" s="68"/>
      <c r="AO131" s="68"/>
      <c r="AP131" s="68"/>
      <c r="AQ131" s="68"/>
      <c r="AR131" s="68"/>
      <c r="AS131" s="68"/>
      <c r="AT131" s="68"/>
      <c r="AU131" s="68"/>
      <c r="AV131" s="68"/>
      <c r="AW131" s="68"/>
      <c r="AX131" s="68"/>
      <c r="AY131" s="68"/>
      <c r="AZ131" s="68"/>
    </row>
    <row r="132" spans="1:52" s="59" customFormat="1" x14ac:dyDescent="0.2">
      <c r="A132" s="56"/>
      <c r="B132" s="59" t="s">
        <v>206</v>
      </c>
      <c r="C132" s="59" t="s">
        <v>207</v>
      </c>
      <c r="D132" s="69">
        <v>1379.96</v>
      </c>
      <c r="E132" s="70">
        <v>16096675.83</v>
      </c>
      <c r="F132" s="69">
        <v>11664.595952056581</v>
      </c>
      <c r="G132" s="70">
        <v>16286619.789999999</v>
      </c>
      <c r="H132" s="71">
        <v>11802.240492478042</v>
      </c>
      <c r="I132" s="72">
        <v>2873.285240151888</v>
      </c>
      <c r="J132" s="72">
        <v>354.13883011101774</v>
      </c>
      <c r="K132" s="72">
        <v>7947.1583814023606</v>
      </c>
      <c r="L132" s="72">
        <v>606.04683469086058</v>
      </c>
      <c r="M132" s="72">
        <v>21.611206121916577</v>
      </c>
      <c r="N132" s="67">
        <v>2092247.97</v>
      </c>
      <c r="O132" s="73">
        <v>1516.1656642221512</v>
      </c>
      <c r="P132" s="74">
        <f t="shared" si="13"/>
        <v>0</v>
      </c>
      <c r="Q132" s="83"/>
      <c r="R132" s="83"/>
      <c r="S132" s="83"/>
      <c r="T132" s="83"/>
      <c r="U132" s="83"/>
      <c r="V132" s="83"/>
      <c r="W132" s="83"/>
      <c r="X132" s="83"/>
      <c r="Y132" s="83"/>
      <c r="Z132" s="83"/>
      <c r="AA132" s="83"/>
      <c r="AB132" s="68"/>
      <c r="AC132" s="68"/>
      <c r="AD132" s="68"/>
      <c r="AE132" s="68"/>
      <c r="AF132" s="68"/>
      <c r="AG132" s="68"/>
      <c r="AH132" s="68"/>
      <c r="AI132" s="68"/>
      <c r="AJ132" s="68"/>
      <c r="AK132" s="68"/>
      <c r="AL132" s="68"/>
      <c r="AM132" s="68"/>
      <c r="AN132" s="68"/>
      <c r="AO132" s="68"/>
      <c r="AP132" s="68"/>
      <c r="AQ132" s="68"/>
      <c r="AR132" s="68"/>
      <c r="AS132" s="68"/>
      <c r="AT132" s="68"/>
      <c r="AU132" s="68"/>
      <c r="AV132" s="68"/>
      <c r="AW132" s="68"/>
      <c r="AX132" s="68"/>
      <c r="AY132" s="68"/>
      <c r="AZ132" s="68"/>
    </row>
    <row r="133" spans="1:52" s="49" customFormat="1" x14ac:dyDescent="0.2">
      <c r="A133" s="75"/>
      <c r="C133" s="49" t="s">
        <v>35</v>
      </c>
      <c r="D133" s="48">
        <f>SUM(D130:D132)</f>
        <v>8136.2200000000021</v>
      </c>
      <c r="E133" s="47">
        <f>SUM(E130:E132)</f>
        <v>86767877.849999994</v>
      </c>
      <c r="F133" s="77">
        <f>E133/D133</f>
        <v>10664.396716165489</v>
      </c>
      <c r="G133" s="49">
        <f>SUM(G130:G132)</f>
        <v>89182278.469999999</v>
      </c>
      <c r="H133" s="76">
        <f>G133/D133</f>
        <v>10961.143930473854</v>
      </c>
      <c r="I133" s="53">
        <f>'[1]Master by county 1516'!O131</f>
        <v>1718.731179835353</v>
      </c>
      <c r="J133" s="53">
        <f>'[1]Master by county 1516'!AM131</f>
        <v>234.6373426480601</v>
      </c>
      <c r="K133" s="77">
        <f>'[1]Master by county 1516'!BM131</f>
        <v>7855.9803741786718</v>
      </c>
      <c r="L133" s="77">
        <f>'[1]Master by county 1516'!DZ131</f>
        <v>1110.290835301897</v>
      </c>
      <c r="M133" s="77">
        <f>'[1]Master by county 1516'!EZ131</f>
        <v>41.50419850987312</v>
      </c>
      <c r="N133" s="90">
        <f>SUM(N130:N132)</f>
        <v>6641834.9199999999</v>
      </c>
      <c r="O133" s="78">
        <f>N133/D133</f>
        <v>816.32931754549384</v>
      </c>
      <c r="P133" s="74">
        <f t="shared" si="13"/>
        <v>0</v>
      </c>
      <c r="Q133" s="43"/>
      <c r="R133" s="43"/>
      <c r="S133" s="43"/>
      <c r="T133" s="43"/>
      <c r="U133" s="43"/>
      <c r="V133" s="43"/>
      <c r="W133" s="43"/>
      <c r="X133" s="43"/>
      <c r="Y133" s="43"/>
      <c r="Z133" s="43"/>
      <c r="AA133" s="43"/>
      <c r="AB133" s="43"/>
      <c r="AC133" s="43"/>
      <c r="AD133" s="43"/>
      <c r="AE133" s="43"/>
      <c r="AF133" s="43"/>
      <c r="AG133" s="43"/>
      <c r="AH133" s="43"/>
      <c r="AI133" s="43"/>
      <c r="AJ133" s="43"/>
      <c r="AK133" s="43"/>
      <c r="AL133" s="43"/>
      <c r="AM133" s="43"/>
      <c r="AN133" s="43"/>
      <c r="AO133" s="43"/>
      <c r="AP133" s="43"/>
      <c r="AQ133" s="43"/>
      <c r="AR133" s="43"/>
      <c r="AS133" s="43"/>
      <c r="AT133" s="43"/>
      <c r="AU133" s="43"/>
      <c r="AV133" s="43"/>
      <c r="AW133" s="43"/>
      <c r="AX133" s="43"/>
      <c r="AY133" s="43"/>
      <c r="AZ133" s="43"/>
    </row>
    <row r="134" spans="1:52" customFormat="1" ht="4.5" customHeight="1" x14ac:dyDescent="0.2">
      <c r="A134" s="79"/>
      <c r="B134" s="80"/>
      <c r="C134" s="80"/>
      <c r="D134" s="80"/>
      <c r="E134" s="81"/>
      <c r="F134" s="80"/>
      <c r="G134" s="81"/>
      <c r="H134" s="80"/>
      <c r="I134" s="80"/>
      <c r="J134" s="80"/>
      <c r="K134" s="80"/>
      <c r="L134" s="80"/>
      <c r="M134" s="80"/>
      <c r="N134" s="81"/>
      <c r="O134" s="82"/>
    </row>
    <row r="135" spans="1:52" s="59" customFormat="1" x14ac:dyDescent="0.2">
      <c r="A135" s="75" t="s">
        <v>208</v>
      </c>
      <c r="C135" s="49"/>
      <c r="D135" s="48"/>
      <c r="E135" s="47"/>
      <c r="F135" s="69"/>
      <c r="G135" s="49"/>
      <c r="H135" s="84"/>
      <c r="I135" s="48"/>
      <c r="J135" s="53"/>
      <c r="K135" s="48"/>
      <c r="L135" s="53"/>
      <c r="M135" s="53"/>
      <c r="N135" s="49"/>
      <c r="O135" s="50"/>
      <c r="P135" s="74">
        <f t="shared" si="13"/>
        <v>0</v>
      </c>
      <c r="Q135" s="68"/>
      <c r="R135" s="68"/>
      <c r="S135" s="68"/>
      <c r="T135" s="68"/>
      <c r="U135" s="68"/>
      <c r="V135" s="68"/>
      <c r="W135" s="68"/>
      <c r="X135" s="68"/>
      <c r="Y135" s="68"/>
      <c r="Z135" s="68"/>
      <c r="AA135" s="68"/>
      <c r="AB135" s="68"/>
      <c r="AC135" s="68"/>
      <c r="AD135" s="68"/>
      <c r="AE135" s="68"/>
      <c r="AF135" s="68"/>
      <c r="AG135" s="68"/>
      <c r="AH135" s="68"/>
      <c r="AI135" s="68"/>
      <c r="AJ135" s="68"/>
      <c r="AK135" s="68"/>
      <c r="AL135" s="68"/>
      <c r="AM135" s="68"/>
      <c r="AN135" s="68"/>
      <c r="AO135" s="68"/>
      <c r="AP135" s="68"/>
      <c r="AQ135" s="68"/>
      <c r="AR135" s="68"/>
      <c r="AS135" s="68"/>
      <c r="AT135" s="68"/>
      <c r="AU135" s="68"/>
      <c r="AV135" s="68"/>
      <c r="AW135" s="68"/>
      <c r="AX135" s="68"/>
      <c r="AY135" s="68"/>
      <c r="AZ135" s="68"/>
    </row>
    <row r="136" spans="1:52" s="59" customFormat="1" x14ac:dyDescent="0.2">
      <c r="A136" s="56"/>
      <c r="B136" s="59" t="s">
        <v>209</v>
      </c>
      <c r="C136" s="59" t="s">
        <v>210</v>
      </c>
      <c r="D136" s="69">
        <v>19.399999999999999</v>
      </c>
      <c r="E136" s="70">
        <v>904190.47</v>
      </c>
      <c r="F136" s="69">
        <v>46607.756185567014</v>
      </c>
      <c r="G136" s="70">
        <v>845723.81</v>
      </c>
      <c r="H136" s="71">
        <v>43594.010824742276</v>
      </c>
      <c r="I136" s="72">
        <v>3840.9989690721654</v>
      </c>
      <c r="J136" s="72">
        <v>729.80412371134025</v>
      </c>
      <c r="K136" s="72">
        <v>25400.5206185567</v>
      </c>
      <c r="L136" s="72">
        <v>13622.687113402064</v>
      </c>
      <c r="M136" s="72"/>
      <c r="N136" s="67">
        <v>41741.61</v>
      </c>
      <c r="O136" s="73">
        <v>2151.6293814432993</v>
      </c>
      <c r="P136" s="74">
        <f t="shared" si="13"/>
        <v>0</v>
      </c>
      <c r="Q136" s="83"/>
      <c r="R136" s="83"/>
      <c r="S136" s="83"/>
      <c r="T136" s="83"/>
      <c r="U136" s="83"/>
      <c r="V136" s="83"/>
      <c r="W136" s="83"/>
      <c r="X136" s="83"/>
      <c r="Y136" s="83"/>
      <c r="Z136" s="83"/>
      <c r="AA136" s="83"/>
      <c r="AB136" s="83"/>
      <c r="AC136" s="62"/>
      <c r="AD136" s="62"/>
      <c r="AE136" s="62"/>
      <c r="AF136" s="62"/>
      <c r="AG136" s="62"/>
      <c r="AH136" s="68"/>
      <c r="AI136" s="68"/>
      <c r="AJ136" s="68"/>
      <c r="AK136" s="68"/>
      <c r="AL136" s="68"/>
      <c r="AM136" s="68"/>
      <c r="AN136" s="68"/>
      <c r="AO136" s="68"/>
      <c r="AP136" s="68"/>
      <c r="AQ136" s="68"/>
      <c r="AR136" s="68"/>
      <c r="AS136" s="68"/>
      <c r="AT136" s="68"/>
      <c r="AU136" s="68"/>
      <c r="AV136" s="68"/>
      <c r="AW136" s="68"/>
      <c r="AX136" s="68"/>
      <c r="AY136" s="68"/>
      <c r="AZ136" s="68"/>
    </row>
    <row r="137" spans="1:52" s="59" customFormat="1" x14ac:dyDescent="0.2">
      <c r="A137" s="56"/>
      <c r="B137" s="59" t="s">
        <v>211</v>
      </c>
      <c r="C137" s="59" t="s">
        <v>212</v>
      </c>
      <c r="D137" s="69">
        <v>51.18</v>
      </c>
      <c r="E137" s="70">
        <v>983160.89</v>
      </c>
      <c r="F137" s="69">
        <v>19209.864986322784</v>
      </c>
      <c r="G137" s="70">
        <v>1066592.92</v>
      </c>
      <c r="H137" s="71">
        <v>20840.033606877685</v>
      </c>
      <c r="I137" s="72">
        <v>5993.4060179757726</v>
      </c>
      <c r="J137" s="72">
        <v>166.86772176631499</v>
      </c>
      <c r="K137" s="72">
        <v>12039.059593591246</v>
      </c>
      <c r="L137" s="72">
        <v>2640.7002735443534</v>
      </c>
      <c r="M137" s="72"/>
      <c r="N137" s="67">
        <v>288726.81</v>
      </c>
      <c r="O137" s="73">
        <v>5641.3991793669402</v>
      </c>
      <c r="P137" s="74">
        <f t="shared" si="13"/>
        <v>0</v>
      </c>
      <c r="Q137" s="83"/>
      <c r="R137" s="83"/>
      <c r="S137" s="83"/>
      <c r="T137" s="83"/>
      <c r="U137" s="83"/>
      <c r="V137" s="83"/>
      <c r="W137" s="83"/>
      <c r="X137" s="83"/>
      <c r="Y137" s="83"/>
      <c r="Z137" s="83"/>
      <c r="AA137" s="83"/>
      <c r="AB137" s="83"/>
      <c r="AC137" s="62"/>
      <c r="AD137" s="62"/>
      <c r="AE137" s="62"/>
      <c r="AF137" s="62"/>
      <c r="AG137" s="62"/>
      <c r="AH137" s="68"/>
      <c r="AI137" s="68"/>
      <c r="AJ137" s="68"/>
      <c r="AK137" s="68"/>
      <c r="AL137" s="68"/>
      <c r="AM137" s="68"/>
      <c r="AN137" s="68"/>
      <c r="AO137" s="68"/>
      <c r="AP137" s="68"/>
      <c r="AQ137" s="68"/>
      <c r="AR137" s="68"/>
      <c r="AS137" s="68"/>
      <c r="AT137" s="68"/>
      <c r="AU137" s="68"/>
      <c r="AV137" s="68"/>
      <c r="AW137" s="68"/>
      <c r="AX137" s="68"/>
      <c r="AY137" s="68"/>
      <c r="AZ137" s="68"/>
    </row>
    <row r="138" spans="1:52" s="59" customFormat="1" x14ac:dyDescent="0.2">
      <c r="A138" s="56"/>
      <c r="B138" s="59" t="s">
        <v>213</v>
      </c>
      <c r="C138" s="59" t="s">
        <v>214</v>
      </c>
      <c r="D138" s="69">
        <v>585.05999999999995</v>
      </c>
      <c r="E138" s="70">
        <v>5873638.4400000004</v>
      </c>
      <c r="F138" s="69">
        <v>10039.377909957955</v>
      </c>
      <c r="G138" s="70">
        <v>5966012.8099999996</v>
      </c>
      <c r="H138" s="71">
        <v>10197.26662222678</v>
      </c>
      <c r="I138" s="72">
        <v>913.74334256315603</v>
      </c>
      <c r="J138" s="72">
        <v>124.63860116911087</v>
      </c>
      <c r="K138" s="72">
        <v>8622.3179673879604</v>
      </c>
      <c r="L138" s="72">
        <v>497.70054353399655</v>
      </c>
      <c r="M138" s="72">
        <v>38.866167572556662</v>
      </c>
      <c r="N138" s="67">
        <v>1276759.74</v>
      </c>
      <c r="O138" s="73">
        <v>2182.271459337504</v>
      </c>
      <c r="P138" s="74">
        <f t="shared" si="13"/>
        <v>0</v>
      </c>
      <c r="Q138" s="83"/>
      <c r="R138" s="83"/>
      <c r="S138" s="83"/>
      <c r="T138" s="83"/>
      <c r="U138" s="83"/>
      <c r="V138" s="83"/>
      <c r="W138" s="83"/>
      <c r="X138" s="83"/>
      <c r="Y138" s="83"/>
      <c r="Z138" s="83"/>
      <c r="AA138" s="83"/>
      <c r="AB138" s="83"/>
      <c r="AC138" s="62"/>
      <c r="AD138" s="62"/>
      <c r="AE138" s="62"/>
      <c r="AF138" s="62"/>
      <c r="AG138" s="62"/>
      <c r="AH138" s="68"/>
      <c r="AI138" s="68"/>
      <c r="AJ138" s="68"/>
      <c r="AK138" s="68"/>
      <c r="AL138" s="68"/>
      <c r="AM138" s="68"/>
      <c r="AN138" s="68"/>
      <c r="AO138" s="68"/>
      <c r="AP138" s="68"/>
      <c r="AQ138" s="68"/>
      <c r="AR138" s="68"/>
      <c r="AS138" s="68"/>
      <c r="AT138" s="68"/>
      <c r="AU138" s="68"/>
      <c r="AV138" s="68"/>
      <c r="AW138" s="68"/>
      <c r="AX138" s="68"/>
      <c r="AY138" s="68"/>
      <c r="AZ138" s="68"/>
    </row>
    <row r="139" spans="1:52" s="59" customFormat="1" x14ac:dyDescent="0.2">
      <c r="A139" s="56"/>
      <c r="B139" s="59" t="s">
        <v>215</v>
      </c>
      <c r="C139" s="59" t="s">
        <v>216</v>
      </c>
      <c r="D139" s="69">
        <v>1065.6099999999999</v>
      </c>
      <c r="E139" s="70">
        <v>12574260.050000001</v>
      </c>
      <c r="F139" s="69">
        <v>11800.058229558659</v>
      </c>
      <c r="G139" s="70">
        <v>13177607.76</v>
      </c>
      <c r="H139" s="71">
        <v>12366.257598933946</v>
      </c>
      <c r="I139" s="72">
        <v>2705.988879608863</v>
      </c>
      <c r="J139" s="72">
        <v>310.55094265256531</v>
      </c>
      <c r="K139" s="72">
        <v>8291.7732566323521</v>
      </c>
      <c r="L139" s="72">
        <v>841.09149688910588</v>
      </c>
      <c r="M139" s="72">
        <v>216.85302315105903</v>
      </c>
      <c r="N139" s="67">
        <v>1410930.1</v>
      </c>
      <c r="O139" s="73">
        <v>1324.0586143148057</v>
      </c>
      <c r="P139" s="74">
        <f t="shared" si="13"/>
        <v>0</v>
      </c>
      <c r="Q139" s="83"/>
      <c r="R139" s="83"/>
      <c r="S139" s="83"/>
      <c r="T139" s="83"/>
      <c r="U139" s="83"/>
      <c r="V139" s="83"/>
      <c r="W139" s="83"/>
      <c r="X139" s="83"/>
      <c r="Y139" s="83"/>
      <c r="Z139" s="83"/>
      <c r="AA139" s="83"/>
      <c r="AB139" s="83"/>
      <c r="AC139" s="62"/>
      <c r="AD139" s="62"/>
      <c r="AE139" s="62"/>
      <c r="AF139" s="62"/>
      <c r="AG139" s="62"/>
      <c r="AH139" s="68"/>
      <c r="AI139" s="68"/>
      <c r="AJ139" s="68"/>
      <c r="AK139" s="68"/>
      <c r="AL139" s="68"/>
      <c r="AM139" s="68"/>
      <c r="AN139" s="68"/>
      <c r="AO139" s="68"/>
      <c r="AP139" s="68"/>
      <c r="AQ139" s="68"/>
      <c r="AR139" s="68"/>
      <c r="AS139" s="68"/>
      <c r="AT139" s="68"/>
      <c r="AU139" s="68"/>
      <c r="AV139" s="68"/>
      <c r="AW139" s="68"/>
      <c r="AX139" s="68"/>
      <c r="AY139" s="68"/>
      <c r="AZ139" s="68"/>
    </row>
    <row r="140" spans="1:52" s="59" customFormat="1" x14ac:dyDescent="0.2">
      <c r="A140" s="56"/>
      <c r="B140" s="59" t="s">
        <v>217</v>
      </c>
      <c r="C140" s="59" t="s">
        <v>218</v>
      </c>
      <c r="D140" s="69">
        <v>1167.4499999999998</v>
      </c>
      <c r="E140" s="70">
        <v>14839944.289999999</v>
      </c>
      <c r="F140" s="69">
        <v>12711.417439719047</v>
      </c>
      <c r="G140" s="70">
        <v>15072426.73</v>
      </c>
      <c r="H140" s="71">
        <v>12910.554396333893</v>
      </c>
      <c r="I140" s="72">
        <v>2931.1009807700552</v>
      </c>
      <c r="J140" s="72">
        <v>400.21339671934572</v>
      </c>
      <c r="K140" s="72">
        <v>8177.0925178808493</v>
      </c>
      <c r="L140" s="72">
        <v>1164.885845218211</v>
      </c>
      <c r="M140" s="72">
        <v>237.2616557454281</v>
      </c>
      <c r="N140" s="67">
        <v>750431.22</v>
      </c>
      <c r="O140" s="73">
        <v>642.79516895798542</v>
      </c>
      <c r="P140" s="74">
        <f t="shared" si="13"/>
        <v>0</v>
      </c>
      <c r="Q140" s="83"/>
      <c r="R140" s="83"/>
      <c r="S140" s="83"/>
      <c r="T140" s="83"/>
      <c r="U140" s="83"/>
      <c r="V140" s="83"/>
      <c r="W140" s="83"/>
      <c r="X140" s="83"/>
      <c r="Y140" s="83"/>
      <c r="Z140" s="83"/>
      <c r="AA140" s="83"/>
      <c r="AB140" s="83"/>
      <c r="AC140" s="62"/>
      <c r="AD140" s="62"/>
      <c r="AE140" s="62"/>
      <c r="AF140" s="62"/>
      <c r="AG140" s="62"/>
      <c r="AH140" s="68"/>
      <c r="AI140" s="68"/>
      <c r="AJ140" s="68"/>
      <c r="AK140" s="68"/>
      <c r="AL140" s="68"/>
      <c r="AM140" s="68"/>
      <c r="AN140" s="68"/>
      <c r="AO140" s="68"/>
      <c r="AP140" s="68"/>
      <c r="AQ140" s="68"/>
      <c r="AR140" s="68"/>
      <c r="AS140" s="68"/>
      <c r="AT140" s="68"/>
      <c r="AU140" s="68"/>
      <c r="AV140" s="68"/>
      <c r="AW140" s="68"/>
      <c r="AX140" s="68"/>
      <c r="AY140" s="68"/>
      <c r="AZ140" s="68"/>
    </row>
    <row r="141" spans="1:52" s="49" customFormat="1" x14ac:dyDescent="0.2">
      <c r="A141" s="75"/>
      <c r="C141" s="49" t="s">
        <v>35</v>
      </c>
      <c r="D141" s="48">
        <f>SUM(D136:D140)</f>
        <v>2888.7</v>
      </c>
      <c r="E141" s="47">
        <f>SUM(E136:E140)</f>
        <v>35175194.140000001</v>
      </c>
      <c r="F141" s="77">
        <f t="shared" ref="F141" si="14">E141/D141</f>
        <v>12176.824917783088</v>
      </c>
      <c r="G141" s="49">
        <f>SUM(G136:G140)</f>
        <v>36128364.030000001</v>
      </c>
      <c r="H141" s="76">
        <f t="shared" ref="H141" si="15">G141/D141</f>
        <v>12506.789915879117</v>
      </c>
      <c r="I141" s="53">
        <f>'[1]Master by county 1516'!O139</f>
        <v>2499.8425693218401</v>
      </c>
      <c r="J141" s="53">
        <f>'[1]Master by county 1516'!AM139</f>
        <v>309.40383909717178</v>
      </c>
      <c r="K141" s="77">
        <f>'[1]Master by county 1516'!BM139</f>
        <v>8493.6634749195127</v>
      </c>
      <c r="L141" s="77">
        <f>'[1]Master by county 1516'!DZ139</f>
        <v>1020.1257797625231</v>
      </c>
      <c r="M141" s="77">
        <f>'[1]Master by county 1516'!EZ139</f>
        <v>183.75425277806627</v>
      </c>
      <c r="N141" s="90">
        <f>SUM(N136:N140)</f>
        <v>3768589.4799999995</v>
      </c>
      <c r="O141" s="78">
        <f t="shared" ref="O141" si="16">N141/D141</f>
        <v>1304.5970436528542</v>
      </c>
      <c r="P141" s="74">
        <f>M141+L141+K141+J141+I141-H141</f>
        <v>0</v>
      </c>
      <c r="Q141" s="43"/>
      <c r="R141" s="43"/>
      <c r="S141" s="43"/>
      <c r="T141" s="43"/>
      <c r="U141" s="43"/>
      <c r="V141" s="43"/>
      <c r="W141" s="43"/>
      <c r="X141" s="43"/>
      <c r="Y141" s="43"/>
      <c r="Z141" s="43"/>
      <c r="AA141" s="43"/>
      <c r="AB141" s="43"/>
      <c r="AC141" s="43"/>
      <c r="AD141" s="43"/>
      <c r="AE141" s="43"/>
      <c r="AF141" s="43"/>
      <c r="AG141" s="43"/>
      <c r="AH141" s="43"/>
      <c r="AI141" s="43"/>
      <c r="AJ141" s="43"/>
      <c r="AK141" s="43"/>
      <c r="AL141" s="43"/>
      <c r="AM141" s="43"/>
      <c r="AN141" s="43"/>
      <c r="AO141" s="43"/>
      <c r="AP141" s="43"/>
      <c r="AQ141" s="43"/>
      <c r="AR141" s="43"/>
      <c r="AS141" s="43"/>
      <c r="AT141" s="43"/>
      <c r="AU141" s="43"/>
      <c r="AV141" s="43"/>
      <c r="AW141" s="43"/>
      <c r="AX141" s="43"/>
      <c r="AY141" s="43"/>
      <c r="AZ141" s="43"/>
    </row>
    <row r="142" spans="1:52" customFormat="1" ht="4.5" customHeight="1" x14ac:dyDescent="0.2">
      <c r="A142" s="79"/>
      <c r="B142" s="80"/>
      <c r="C142" s="80"/>
      <c r="D142" s="80"/>
      <c r="E142" s="81"/>
      <c r="F142" s="80"/>
      <c r="G142" s="81"/>
      <c r="H142" s="80"/>
      <c r="I142" s="80"/>
      <c r="J142" s="80"/>
      <c r="K142" s="80"/>
      <c r="L142" s="80"/>
      <c r="M142" s="80"/>
      <c r="N142" s="81"/>
      <c r="O142" s="82"/>
    </row>
    <row r="143" spans="1:52" s="59" customFormat="1" x14ac:dyDescent="0.2">
      <c r="A143" s="75" t="s">
        <v>219</v>
      </c>
      <c r="C143" s="49"/>
      <c r="D143" s="48"/>
      <c r="E143" s="47"/>
      <c r="F143" s="69"/>
      <c r="G143" s="49"/>
      <c r="H143" s="84"/>
      <c r="I143" s="48"/>
      <c r="J143" s="53"/>
      <c r="K143" s="48"/>
      <c r="L143" s="72"/>
      <c r="M143" s="53"/>
      <c r="N143" s="49"/>
      <c r="O143" s="50"/>
      <c r="P143" s="74">
        <f t="shared" si="13"/>
        <v>0</v>
      </c>
      <c r="Q143" s="68"/>
      <c r="R143" s="68"/>
      <c r="S143" s="68"/>
      <c r="T143" s="68"/>
      <c r="U143" s="68"/>
      <c r="V143" s="68"/>
      <c r="W143" s="68"/>
      <c r="X143" s="68"/>
      <c r="Y143" s="68"/>
      <c r="Z143" s="68"/>
      <c r="AA143" s="68"/>
      <c r="AB143" s="68"/>
      <c r="AC143" s="68"/>
      <c r="AD143" s="68"/>
      <c r="AE143" s="68"/>
      <c r="AF143" s="68"/>
      <c r="AG143" s="68"/>
      <c r="AH143" s="68"/>
      <c r="AI143" s="68"/>
      <c r="AJ143" s="68"/>
      <c r="AK143" s="68"/>
      <c r="AL143" s="68"/>
      <c r="AM143" s="68"/>
      <c r="AN143" s="68"/>
      <c r="AO143" s="68"/>
      <c r="AP143" s="68"/>
      <c r="AQ143" s="68"/>
      <c r="AR143" s="68"/>
      <c r="AS143" s="68"/>
      <c r="AT143" s="68"/>
      <c r="AU143" s="68"/>
      <c r="AV143" s="68"/>
      <c r="AW143" s="68"/>
      <c r="AX143" s="68"/>
      <c r="AY143" s="68"/>
      <c r="AZ143" s="68"/>
    </row>
    <row r="144" spans="1:52" s="59" customFormat="1" x14ac:dyDescent="0.2">
      <c r="A144" s="56"/>
      <c r="B144" s="59" t="s">
        <v>220</v>
      </c>
      <c r="C144" s="59" t="s">
        <v>221</v>
      </c>
      <c r="D144" s="69">
        <v>51908.91</v>
      </c>
      <c r="E144" s="70">
        <v>710607690.71000004</v>
      </c>
      <c r="F144" s="69">
        <v>13689.512854536919</v>
      </c>
      <c r="G144" s="70">
        <v>723676132.88</v>
      </c>
      <c r="H144" s="71">
        <v>13941.270060958705</v>
      </c>
      <c r="I144" s="72">
        <v>3668.4516642711237</v>
      </c>
      <c r="J144" s="72">
        <v>562.87643778303186</v>
      </c>
      <c r="K144" s="72">
        <v>8070.8375213426734</v>
      </c>
      <c r="L144" s="72">
        <v>1009.857998366754</v>
      </c>
      <c r="M144" s="72">
        <v>629.24643919512084</v>
      </c>
      <c r="N144" s="67">
        <v>78050158.099999994</v>
      </c>
      <c r="O144" s="73">
        <v>1503.5984785656256</v>
      </c>
      <c r="P144" s="74">
        <f t="shared" si="13"/>
        <v>0</v>
      </c>
      <c r="Q144" s="83"/>
      <c r="R144" s="83"/>
      <c r="S144" s="83"/>
      <c r="T144" s="83"/>
      <c r="U144" s="83"/>
      <c r="V144" s="68"/>
      <c r="W144" s="68"/>
      <c r="X144" s="68"/>
      <c r="Y144" s="68"/>
      <c r="Z144" s="68"/>
      <c r="AA144" s="68"/>
      <c r="AB144" s="68"/>
      <c r="AC144" s="68"/>
      <c r="AD144" s="68"/>
      <c r="AE144" s="68"/>
      <c r="AF144" s="68"/>
      <c r="AG144" s="68"/>
      <c r="AH144" s="68"/>
      <c r="AI144" s="68"/>
      <c r="AJ144" s="68"/>
      <c r="AK144" s="68"/>
      <c r="AL144" s="68"/>
      <c r="AM144" s="68"/>
      <c r="AN144" s="68"/>
      <c r="AO144" s="68"/>
      <c r="AP144" s="68"/>
      <c r="AQ144" s="68"/>
      <c r="AR144" s="68"/>
      <c r="AS144" s="68"/>
      <c r="AT144" s="68"/>
      <c r="AU144" s="68"/>
      <c r="AV144" s="68"/>
      <c r="AW144" s="68"/>
      <c r="AX144" s="68"/>
      <c r="AY144" s="68"/>
      <c r="AZ144" s="68"/>
    </row>
    <row r="145" spans="1:52" s="59" customFormat="1" x14ac:dyDescent="0.2">
      <c r="A145" s="56"/>
      <c r="B145" s="59" t="s">
        <v>222</v>
      </c>
      <c r="C145" s="59" t="s">
        <v>223</v>
      </c>
      <c r="D145" s="69">
        <v>22720.42</v>
      </c>
      <c r="E145" s="70">
        <v>262934241.25</v>
      </c>
      <c r="F145" s="69">
        <v>11572.595984141139</v>
      </c>
      <c r="G145" s="70">
        <v>267120422.97</v>
      </c>
      <c r="H145" s="71">
        <v>11756.843534142416</v>
      </c>
      <c r="I145" s="72">
        <v>2149.22857103874</v>
      </c>
      <c r="J145" s="72">
        <v>155.23257140493004</v>
      </c>
      <c r="K145" s="72">
        <v>8451.3349572763182</v>
      </c>
      <c r="L145" s="72">
        <v>955.44172334842403</v>
      </c>
      <c r="M145" s="72">
        <v>45.60571107400304</v>
      </c>
      <c r="N145" s="67">
        <v>26161772.940000001</v>
      </c>
      <c r="O145" s="73">
        <v>1151.465199146847</v>
      </c>
      <c r="P145" s="74">
        <f t="shared" si="13"/>
        <v>0</v>
      </c>
      <c r="Q145" s="83"/>
      <c r="R145" s="83"/>
      <c r="S145" s="83"/>
      <c r="T145" s="83"/>
      <c r="U145" s="83"/>
      <c r="V145" s="68"/>
      <c r="W145" s="68"/>
      <c r="X145" s="68"/>
      <c r="Y145" s="68"/>
      <c r="Z145" s="68"/>
      <c r="AA145" s="68"/>
      <c r="AB145" s="68"/>
      <c r="AC145" s="68"/>
      <c r="AD145" s="68"/>
      <c r="AE145" s="68"/>
      <c r="AF145" s="68"/>
      <c r="AG145" s="68"/>
      <c r="AH145" s="68"/>
      <c r="AI145" s="68"/>
      <c r="AJ145" s="68"/>
      <c r="AK145" s="68"/>
      <c r="AL145" s="68"/>
      <c r="AM145" s="68"/>
      <c r="AN145" s="68"/>
      <c r="AO145" s="68"/>
      <c r="AP145" s="68"/>
      <c r="AQ145" s="68"/>
      <c r="AR145" s="68"/>
      <c r="AS145" s="68"/>
      <c r="AT145" s="68"/>
      <c r="AU145" s="68"/>
      <c r="AV145" s="68"/>
      <c r="AW145" s="68"/>
      <c r="AX145" s="68"/>
      <c r="AY145" s="68"/>
      <c r="AZ145" s="68"/>
    </row>
    <row r="146" spans="1:52" s="59" customFormat="1" x14ac:dyDescent="0.2">
      <c r="A146" s="56"/>
      <c r="B146" s="59" t="s">
        <v>224</v>
      </c>
      <c r="C146" s="59" t="s">
        <v>225</v>
      </c>
      <c r="D146" s="69">
        <v>4033.6099999999997</v>
      </c>
      <c r="E146" s="70">
        <v>47201587.619999997</v>
      </c>
      <c r="F146" s="69">
        <v>11702.070259643348</v>
      </c>
      <c r="G146" s="70">
        <v>47266347.450000003</v>
      </c>
      <c r="H146" s="71">
        <v>11718.125314544541</v>
      </c>
      <c r="I146" s="72">
        <v>2543.5091097056984</v>
      </c>
      <c r="J146" s="72">
        <v>338.9775436891519</v>
      </c>
      <c r="K146" s="72">
        <v>8140.6311914141443</v>
      </c>
      <c r="L146" s="72">
        <v>678.96990537012766</v>
      </c>
      <c r="M146" s="72">
        <v>16.037564365419563</v>
      </c>
      <c r="N146" s="67">
        <v>5354534.84</v>
      </c>
      <c r="O146" s="73">
        <v>1327.4795629721268</v>
      </c>
      <c r="P146" s="74">
        <f t="shared" si="13"/>
        <v>0</v>
      </c>
      <c r="Q146" s="83"/>
      <c r="R146" s="83"/>
      <c r="S146" s="83"/>
      <c r="T146" s="83"/>
      <c r="U146" s="83"/>
      <c r="V146" s="68"/>
      <c r="W146" s="68"/>
      <c r="X146" s="68"/>
      <c r="Y146" s="68"/>
      <c r="Z146" s="68"/>
      <c r="AA146" s="68"/>
      <c r="AB146" s="68"/>
      <c r="AC146" s="68"/>
      <c r="AD146" s="68"/>
      <c r="AE146" s="68"/>
      <c r="AF146" s="68"/>
      <c r="AG146" s="68"/>
      <c r="AH146" s="68"/>
      <c r="AI146" s="68"/>
      <c r="AJ146" s="68"/>
      <c r="AK146" s="68"/>
      <c r="AL146" s="68"/>
      <c r="AM146" s="68"/>
      <c r="AN146" s="68"/>
      <c r="AO146" s="68"/>
      <c r="AP146" s="68"/>
      <c r="AQ146" s="68"/>
      <c r="AR146" s="68"/>
      <c r="AS146" s="68"/>
      <c r="AT146" s="68"/>
      <c r="AU146" s="68"/>
      <c r="AV146" s="68"/>
      <c r="AW146" s="68"/>
      <c r="AX146" s="68"/>
      <c r="AY146" s="68"/>
      <c r="AZ146" s="68"/>
    </row>
    <row r="147" spans="1:52" s="59" customFormat="1" x14ac:dyDescent="0.2">
      <c r="A147" s="56"/>
      <c r="B147" s="59" t="s">
        <v>226</v>
      </c>
      <c r="C147" s="59" t="s">
        <v>227</v>
      </c>
      <c r="D147" s="69">
        <v>4286.3500000000004</v>
      </c>
      <c r="E147" s="70">
        <v>50608353.079999998</v>
      </c>
      <c r="F147" s="69">
        <v>11806.864367118877</v>
      </c>
      <c r="G147" s="70">
        <v>51376006.689999998</v>
      </c>
      <c r="H147" s="71">
        <v>11985.956977381687</v>
      </c>
      <c r="I147" s="72">
        <v>3261.2596544845846</v>
      </c>
      <c r="J147" s="72">
        <v>1182.9413417009807</v>
      </c>
      <c r="K147" s="72">
        <v>7178.6699126296262</v>
      </c>
      <c r="L147" s="72">
        <v>316.02287960619174</v>
      </c>
      <c r="M147" s="72">
        <v>47.063188960304224</v>
      </c>
      <c r="N147" s="67">
        <v>7260084.1299999999</v>
      </c>
      <c r="O147" s="73">
        <v>1693.7683880224431</v>
      </c>
      <c r="P147" s="74">
        <f t="shared" si="13"/>
        <v>0</v>
      </c>
      <c r="Q147" s="83"/>
      <c r="R147" s="83"/>
      <c r="S147" s="83"/>
      <c r="T147" s="83"/>
      <c r="U147" s="83"/>
      <c r="V147" s="68"/>
      <c r="W147" s="68"/>
      <c r="X147" s="68"/>
      <c r="Y147" s="68"/>
      <c r="Z147" s="68"/>
      <c r="AA147" s="68"/>
      <c r="AB147" s="68"/>
      <c r="AC147" s="68"/>
      <c r="AD147" s="68"/>
      <c r="AE147" s="68"/>
      <c r="AF147" s="68"/>
      <c r="AG147" s="68"/>
      <c r="AH147" s="68"/>
      <c r="AI147" s="68"/>
      <c r="AJ147" s="68"/>
      <c r="AK147" s="68"/>
      <c r="AL147" s="68"/>
      <c r="AM147" s="68"/>
      <c r="AN147" s="68"/>
      <c r="AO147" s="68"/>
      <c r="AP147" s="68"/>
      <c r="AQ147" s="68"/>
      <c r="AR147" s="68"/>
      <c r="AS147" s="68"/>
      <c r="AT147" s="68"/>
      <c r="AU147" s="68"/>
      <c r="AV147" s="68"/>
      <c r="AW147" s="68"/>
      <c r="AX147" s="68"/>
      <c r="AY147" s="68"/>
      <c r="AZ147" s="68"/>
    </row>
    <row r="148" spans="1:52" s="49" customFormat="1" x14ac:dyDescent="0.2">
      <c r="A148" s="56"/>
      <c r="B148" s="59" t="s">
        <v>228</v>
      </c>
      <c r="C148" s="59" t="s">
        <v>229</v>
      </c>
      <c r="D148" s="69">
        <v>19844.010000000002</v>
      </c>
      <c r="E148" s="70">
        <v>242907863.87</v>
      </c>
      <c r="F148" s="69">
        <v>12240.865826513895</v>
      </c>
      <c r="G148" s="70">
        <v>250301521.06</v>
      </c>
      <c r="H148" s="71">
        <v>12613.454692877094</v>
      </c>
      <c r="I148" s="72">
        <v>2555.1253189249551</v>
      </c>
      <c r="J148" s="72">
        <v>409.23443699131377</v>
      </c>
      <c r="K148" s="72">
        <v>8205.482127352283</v>
      </c>
      <c r="L148" s="72">
        <v>1359.4042675850294</v>
      </c>
      <c r="M148" s="72">
        <v>84.208542023512365</v>
      </c>
      <c r="N148" s="67">
        <v>16403969.189999999</v>
      </c>
      <c r="O148" s="73">
        <v>826.64588407282588</v>
      </c>
      <c r="P148" s="74">
        <f t="shared" si="13"/>
        <v>0</v>
      </c>
      <c r="Q148" s="83"/>
      <c r="R148" s="83"/>
      <c r="S148" s="83"/>
      <c r="T148" s="83"/>
      <c r="U148" s="83"/>
      <c r="V148" s="43"/>
      <c r="W148" s="43"/>
      <c r="X148" s="43"/>
      <c r="Y148" s="43"/>
      <c r="Z148" s="43"/>
      <c r="AA148" s="43"/>
      <c r="AB148" s="43"/>
      <c r="AC148" s="43"/>
      <c r="AD148" s="43"/>
      <c r="AE148" s="43"/>
      <c r="AF148" s="43"/>
      <c r="AG148" s="43"/>
      <c r="AH148" s="43"/>
      <c r="AI148" s="43"/>
      <c r="AJ148" s="43"/>
      <c r="AK148" s="43"/>
      <c r="AL148" s="43"/>
      <c r="AM148" s="43"/>
      <c r="AN148" s="43"/>
      <c r="AO148" s="43"/>
      <c r="AP148" s="43"/>
      <c r="AQ148" s="43"/>
      <c r="AR148" s="43"/>
      <c r="AS148" s="43"/>
      <c r="AT148" s="43"/>
      <c r="AU148" s="43"/>
      <c r="AV148" s="43"/>
      <c r="AW148" s="43"/>
      <c r="AX148" s="43"/>
      <c r="AY148" s="43"/>
      <c r="AZ148" s="43"/>
    </row>
    <row r="149" spans="1:52" s="49" customFormat="1" x14ac:dyDescent="0.2">
      <c r="A149" s="56"/>
      <c r="B149" s="59" t="s">
        <v>230</v>
      </c>
      <c r="C149" s="59" t="s">
        <v>231</v>
      </c>
      <c r="D149" s="69">
        <v>1537.4899999999996</v>
      </c>
      <c r="E149" s="70">
        <v>19091444.23</v>
      </c>
      <c r="F149" s="69">
        <v>12417.280261985448</v>
      </c>
      <c r="G149" s="70">
        <v>18777927</v>
      </c>
      <c r="H149" s="71">
        <v>12213.365290180753</v>
      </c>
      <c r="I149" s="72">
        <v>2537.4691607750301</v>
      </c>
      <c r="J149" s="72">
        <v>629.34214856682024</v>
      </c>
      <c r="K149" s="72">
        <v>7774.8132605740575</v>
      </c>
      <c r="L149" s="72">
        <v>577.36305927193041</v>
      </c>
      <c r="M149" s="72">
        <v>694.37766099291719</v>
      </c>
      <c r="N149" s="67">
        <v>1131952.82</v>
      </c>
      <c r="O149" s="73">
        <v>736.2342649383088</v>
      </c>
      <c r="P149" s="74">
        <f t="shared" si="13"/>
        <v>0</v>
      </c>
      <c r="Q149" s="83"/>
      <c r="R149" s="83"/>
      <c r="S149" s="83"/>
      <c r="T149" s="83"/>
      <c r="U149" s="83"/>
      <c r="V149" s="43"/>
      <c r="W149" s="43"/>
      <c r="X149" s="43"/>
      <c r="Y149" s="43"/>
      <c r="Z149" s="43"/>
      <c r="AA149" s="43"/>
      <c r="AB149" s="43"/>
      <c r="AC149" s="43"/>
      <c r="AD149" s="43"/>
      <c r="AE149" s="43"/>
      <c r="AF149" s="43"/>
      <c r="AG149" s="43"/>
      <c r="AH149" s="43"/>
      <c r="AI149" s="43"/>
      <c r="AJ149" s="43"/>
      <c r="AK149" s="43"/>
      <c r="AL149" s="43"/>
      <c r="AM149" s="43"/>
      <c r="AN149" s="43"/>
      <c r="AO149" s="43"/>
      <c r="AP149" s="43"/>
      <c r="AQ149" s="43"/>
      <c r="AR149" s="43"/>
      <c r="AS149" s="43"/>
      <c r="AT149" s="43"/>
      <c r="AU149" s="43"/>
      <c r="AV149" s="43"/>
      <c r="AW149" s="43"/>
      <c r="AX149" s="43"/>
      <c r="AY149" s="43"/>
      <c r="AZ149" s="43"/>
    </row>
    <row r="150" spans="1:52" s="59" customFormat="1" x14ac:dyDescent="0.2">
      <c r="A150" s="56"/>
      <c r="B150" s="59" t="s">
        <v>232</v>
      </c>
      <c r="C150" s="59" t="s">
        <v>233</v>
      </c>
      <c r="D150" s="69">
        <v>15737.800000000001</v>
      </c>
      <c r="E150" s="70">
        <v>182475120.61000001</v>
      </c>
      <c r="F150" s="69">
        <v>11594.703237428357</v>
      </c>
      <c r="G150" s="70">
        <v>186255451.99000001</v>
      </c>
      <c r="H150" s="71">
        <v>11834.910342614596</v>
      </c>
      <c r="I150" s="72">
        <v>2701.5489598292006</v>
      </c>
      <c r="J150" s="72">
        <v>275.24639911550526</v>
      </c>
      <c r="K150" s="72">
        <v>7811.8252678265053</v>
      </c>
      <c r="L150" s="72">
        <v>926.30986796121431</v>
      </c>
      <c r="M150" s="72">
        <v>119.97984788216903</v>
      </c>
      <c r="N150" s="67">
        <v>13878159.140000001</v>
      </c>
      <c r="O150" s="73">
        <v>881.83603426145964</v>
      </c>
      <c r="P150" s="74">
        <f t="shared" si="13"/>
        <v>0</v>
      </c>
      <c r="Q150" s="83"/>
      <c r="R150" s="83"/>
      <c r="S150" s="83"/>
      <c r="T150" s="83"/>
      <c r="U150" s="83"/>
      <c r="V150" s="68"/>
      <c r="W150" s="68"/>
      <c r="X150" s="68"/>
      <c r="Y150" s="68"/>
      <c r="Z150" s="68"/>
      <c r="AA150" s="68"/>
      <c r="AB150" s="68"/>
      <c r="AC150" s="68"/>
      <c r="AD150" s="68"/>
      <c r="AE150" s="68"/>
      <c r="AF150" s="68"/>
      <c r="AG150" s="68"/>
      <c r="AH150" s="68"/>
      <c r="AI150" s="68"/>
      <c r="AJ150" s="68"/>
      <c r="AK150" s="68"/>
      <c r="AL150" s="68"/>
      <c r="AM150" s="68"/>
      <c r="AN150" s="68"/>
      <c r="AO150" s="68"/>
      <c r="AP150" s="68"/>
      <c r="AQ150" s="68"/>
      <c r="AR150" s="68"/>
      <c r="AS150" s="68"/>
      <c r="AT150" s="68"/>
      <c r="AU150" s="68"/>
      <c r="AV150" s="68"/>
      <c r="AW150" s="68"/>
      <c r="AX150" s="68"/>
      <c r="AY150" s="68"/>
      <c r="AZ150" s="68"/>
    </row>
    <row r="151" spans="1:52" s="59" customFormat="1" x14ac:dyDescent="0.2">
      <c r="A151" s="56"/>
      <c r="B151" s="59" t="s">
        <v>234</v>
      </c>
      <c r="C151" s="59" t="s">
        <v>235</v>
      </c>
      <c r="D151" s="69">
        <v>42.53</v>
      </c>
      <c r="E151" s="70">
        <v>2108780.19</v>
      </c>
      <c r="F151" s="69">
        <v>49583.357394780156</v>
      </c>
      <c r="G151" s="70">
        <v>2014696.12</v>
      </c>
      <c r="H151" s="71">
        <v>47371.176110980487</v>
      </c>
      <c r="I151" s="72">
        <v>6788.735245708911</v>
      </c>
      <c r="J151" s="72">
        <v>1444.782506466024</v>
      </c>
      <c r="K151" s="72">
        <v>36384.140371502464</v>
      </c>
      <c r="L151" s="72">
        <v>2058.6665882906177</v>
      </c>
      <c r="M151" s="72">
        <v>694.8513990124618</v>
      </c>
      <c r="N151" s="67">
        <v>1301002.97</v>
      </c>
      <c r="O151" s="73">
        <v>30590.241476604748</v>
      </c>
      <c r="P151" s="74">
        <f t="shared" si="13"/>
        <v>0</v>
      </c>
      <c r="Q151" s="83"/>
      <c r="R151" s="83"/>
      <c r="S151" s="83"/>
      <c r="T151" s="83"/>
      <c r="U151" s="83"/>
      <c r="V151" s="68"/>
      <c r="W151" s="68"/>
      <c r="X151" s="68"/>
      <c r="Y151" s="68"/>
      <c r="Z151" s="68"/>
      <c r="AA151" s="68"/>
      <c r="AB151" s="68"/>
      <c r="AC151" s="68"/>
      <c r="AD151" s="68"/>
      <c r="AE151" s="68"/>
      <c r="AF151" s="68"/>
      <c r="AG151" s="68"/>
      <c r="AH151" s="68"/>
      <c r="AI151" s="68"/>
      <c r="AJ151" s="68"/>
      <c r="AK151" s="68"/>
      <c r="AL151" s="68"/>
      <c r="AM151" s="68"/>
      <c r="AN151" s="68"/>
      <c r="AO151" s="68"/>
      <c r="AP151" s="68"/>
      <c r="AQ151" s="68"/>
      <c r="AR151" s="68"/>
      <c r="AS151" s="68"/>
      <c r="AT151" s="68"/>
      <c r="AU151" s="68"/>
      <c r="AV151" s="68"/>
      <c r="AW151" s="68"/>
      <c r="AX151" s="68"/>
      <c r="AY151" s="68"/>
      <c r="AZ151" s="68"/>
    </row>
    <row r="152" spans="1:52" s="59" customFormat="1" x14ac:dyDescent="0.2">
      <c r="A152" s="56"/>
      <c r="B152" s="59" t="s">
        <v>236</v>
      </c>
      <c r="C152" s="59" t="s">
        <v>237</v>
      </c>
      <c r="D152" s="69">
        <v>19654.280000000006</v>
      </c>
      <c r="E152" s="70">
        <v>248573836.03999999</v>
      </c>
      <c r="F152" s="69">
        <v>12647.313258994984</v>
      </c>
      <c r="G152" s="70">
        <v>249162047.96000001</v>
      </c>
      <c r="H152" s="71">
        <v>12677.241189196446</v>
      </c>
      <c r="I152" s="72">
        <v>2960.6018144648383</v>
      </c>
      <c r="J152" s="72">
        <v>1212.6769751931888</v>
      </c>
      <c r="K152" s="72">
        <v>7390.482891258288</v>
      </c>
      <c r="L152" s="72">
        <v>521.65795643493414</v>
      </c>
      <c r="M152" s="72">
        <v>591.82155184519581</v>
      </c>
      <c r="N152" s="67">
        <v>22643336.579999998</v>
      </c>
      <c r="O152" s="73">
        <v>1152.0817134995527</v>
      </c>
      <c r="P152" s="74">
        <f t="shared" si="13"/>
        <v>0</v>
      </c>
      <c r="Q152" s="83"/>
      <c r="R152" s="83"/>
      <c r="S152" s="83"/>
      <c r="T152" s="83"/>
      <c r="U152" s="83"/>
      <c r="V152" s="68"/>
      <c r="W152" s="68"/>
      <c r="X152" s="68"/>
      <c r="Y152" s="68"/>
      <c r="Z152" s="68"/>
      <c r="AA152" s="68"/>
      <c r="AB152" s="68"/>
      <c r="AC152" s="68"/>
      <c r="AD152" s="68"/>
      <c r="AE152" s="68"/>
      <c r="AF152" s="68"/>
      <c r="AG152" s="68"/>
      <c r="AH152" s="68"/>
      <c r="AI152" s="68"/>
      <c r="AJ152" s="68"/>
      <c r="AK152" s="68"/>
      <c r="AL152" s="68"/>
      <c r="AM152" s="68"/>
      <c r="AN152" s="68"/>
      <c r="AO152" s="68"/>
      <c r="AP152" s="68"/>
      <c r="AQ152" s="68"/>
      <c r="AR152" s="68"/>
      <c r="AS152" s="68"/>
      <c r="AT152" s="68"/>
      <c r="AU152" s="68"/>
      <c r="AV152" s="68"/>
      <c r="AW152" s="68"/>
      <c r="AX152" s="68"/>
      <c r="AY152" s="68"/>
      <c r="AZ152" s="68"/>
    </row>
    <row r="153" spans="1:52" s="59" customFormat="1" x14ac:dyDescent="0.2">
      <c r="A153" s="56"/>
      <c r="B153" s="59" t="s">
        <v>238</v>
      </c>
      <c r="C153" s="59" t="s">
        <v>239</v>
      </c>
      <c r="D153" s="69">
        <v>2981.2899999999991</v>
      </c>
      <c r="E153" s="70">
        <v>43805141.649999999</v>
      </c>
      <c r="F153" s="69">
        <v>14693.351418345754</v>
      </c>
      <c r="G153" s="70">
        <v>41966046.280000001</v>
      </c>
      <c r="H153" s="71">
        <v>14076.472359280719</v>
      </c>
      <c r="I153" s="72">
        <v>3687.3247117858386</v>
      </c>
      <c r="J153" s="72">
        <v>220.85921530612595</v>
      </c>
      <c r="K153" s="72">
        <v>8117.6907244850418</v>
      </c>
      <c r="L153" s="72">
        <v>1990.539233016581</v>
      </c>
      <c r="M153" s="72">
        <v>60.05847468713209</v>
      </c>
      <c r="N153" s="67">
        <v>2671235.91</v>
      </c>
      <c r="O153" s="73">
        <v>896.0000234797692</v>
      </c>
      <c r="P153" s="74">
        <f t="shared" si="13"/>
        <v>0</v>
      </c>
      <c r="Q153" s="83"/>
      <c r="R153" s="83"/>
      <c r="S153" s="83"/>
      <c r="T153" s="83"/>
      <c r="U153" s="83"/>
      <c r="V153" s="68"/>
      <c r="W153" s="68"/>
      <c r="X153" s="68"/>
      <c r="Y153" s="68"/>
      <c r="Z153" s="68"/>
      <c r="AA153" s="68"/>
      <c r="AB153" s="68"/>
      <c r="AC153" s="68"/>
      <c r="AD153" s="68"/>
      <c r="AE153" s="68"/>
      <c r="AF153" s="68"/>
      <c r="AG153" s="68"/>
      <c r="AH153" s="68"/>
      <c r="AI153" s="68"/>
      <c r="AJ153" s="68"/>
      <c r="AK153" s="68"/>
      <c r="AL153" s="68"/>
      <c r="AM153" s="68"/>
      <c r="AN153" s="68"/>
      <c r="AO153" s="68"/>
      <c r="AP153" s="68"/>
      <c r="AQ153" s="68"/>
      <c r="AR153" s="68"/>
      <c r="AS153" s="68"/>
      <c r="AT153" s="68"/>
      <c r="AU153" s="68"/>
      <c r="AV153" s="68"/>
      <c r="AW153" s="68"/>
      <c r="AX153" s="68"/>
      <c r="AY153" s="68"/>
      <c r="AZ153" s="68"/>
    </row>
    <row r="154" spans="1:52" s="59" customFormat="1" x14ac:dyDescent="0.2">
      <c r="A154" s="56"/>
      <c r="B154" s="59" t="s">
        <v>240</v>
      </c>
      <c r="C154" s="59" t="s">
        <v>241</v>
      </c>
      <c r="D154" s="69">
        <v>3159.6400000000003</v>
      </c>
      <c r="E154" s="70">
        <v>35272899.68</v>
      </c>
      <c r="F154" s="69">
        <v>11163.581825777619</v>
      </c>
      <c r="G154" s="70">
        <v>35868496.799999997</v>
      </c>
      <c r="H154" s="71">
        <v>11352.083401906544</v>
      </c>
      <c r="I154" s="72">
        <v>2606.3806731146583</v>
      </c>
      <c r="J154" s="72">
        <v>774.42793166310082</v>
      </c>
      <c r="K154" s="72">
        <v>7554.5570697927615</v>
      </c>
      <c r="L154" s="72">
        <v>412.6948006734944</v>
      </c>
      <c r="M154" s="72">
        <v>4.0229266625311739</v>
      </c>
      <c r="N154" s="67">
        <v>3956378</v>
      </c>
      <c r="O154" s="73">
        <v>1252.1610056841917</v>
      </c>
      <c r="P154" s="74">
        <f t="shared" si="13"/>
        <v>0</v>
      </c>
      <c r="Q154" s="83"/>
      <c r="R154" s="83"/>
      <c r="S154" s="83"/>
      <c r="T154" s="83"/>
      <c r="U154" s="83"/>
      <c r="V154" s="68"/>
      <c r="W154" s="68"/>
      <c r="X154" s="68"/>
      <c r="Y154" s="68"/>
      <c r="Z154" s="68"/>
      <c r="AA154" s="68"/>
      <c r="AB154" s="68"/>
      <c r="AC154" s="68"/>
      <c r="AD154" s="68"/>
      <c r="AE154" s="68"/>
      <c r="AF154" s="68"/>
      <c r="AG154" s="68"/>
      <c r="AH154" s="68"/>
      <c r="AI154" s="68"/>
      <c r="AJ154" s="68"/>
      <c r="AK154" s="68"/>
      <c r="AL154" s="68"/>
      <c r="AM154" s="68"/>
      <c r="AN154" s="68"/>
      <c r="AO154" s="68"/>
      <c r="AP154" s="68"/>
      <c r="AQ154" s="68"/>
      <c r="AR154" s="68"/>
      <c r="AS154" s="68"/>
      <c r="AT154" s="68"/>
      <c r="AU154" s="68"/>
      <c r="AV154" s="68"/>
      <c r="AW154" s="68"/>
      <c r="AX154" s="68"/>
      <c r="AY154" s="68"/>
      <c r="AZ154" s="68"/>
    </row>
    <row r="155" spans="1:52" s="59" customFormat="1" x14ac:dyDescent="0.2">
      <c r="A155" s="56"/>
      <c r="B155" s="59" t="s">
        <v>242</v>
      </c>
      <c r="C155" s="59" t="s">
        <v>243</v>
      </c>
      <c r="D155" s="69">
        <v>15752.660000000002</v>
      </c>
      <c r="E155" s="70">
        <v>184701714.09</v>
      </c>
      <c r="F155" s="69">
        <v>11725.112716836393</v>
      </c>
      <c r="G155" s="70">
        <v>188577306.93000001</v>
      </c>
      <c r="H155" s="71">
        <v>11971.140552135321</v>
      </c>
      <c r="I155" s="72">
        <v>2382.1788993097034</v>
      </c>
      <c r="J155" s="72">
        <v>253.78872711021504</v>
      </c>
      <c r="K155" s="72">
        <v>8287.8671195848819</v>
      </c>
      <c r="L155" s="72">
        <v>1002.2843342013348</v>
      </c>
      <c r="M155" s="72">
        <v>45.021471929185282</v>
      </c>
      <c r="N155" s="67">
        <v>14186101.050000001</v>
      </c>
      <c r="O155" s="73">
        <v>900.55273522059122</v>
      </c>
      <c r="P155" s="74">
        <f t="shared" si="13"/>
        <v>0</v>
      </c>
      <c r="Q155" s="83"/>
      <c r="R155" s="83"/>
      <c r="S155" s="83"/>
      <c r="T155" s="83"/>
      <c r="U155" s="83"/>
      <c r="V155" s="68"/>
      <c r="W155" s="68"/>
      <c r="X155" s="68"/>
      <c r="Y155" s="68"/>
      <c r="Z155" s="68"/>
      <c r="AA155" s="68"/>
      <c r="AB155" s="68"/>
      <c r="AC155" s="68"/>
      <c r="AD155" s="68"/>
      <c r="AE155" s="68"/>
      <c r="AF155" s="68"/>
      <c r="AG155" s="68"/>
      <c r="AH155" s="68"/>
      <c r="AI155" s="68"/>
      <c r="AJ155" s="68"/>
      <c r="AK155" s="68"/>
      <c r="AL155" s="68"/>
      <c r="AM155" s="68"/>
      <c r="AN155" s="68"/>
      <c r="AO155" s="68"/>
      <c r="AP155" s="68"/>
      <c r="AQ155" s="68"/>
      <c r="AR155" s="68"/>
      <c r="AS155" s="68"/>
      <c r="AT155" s="68"/>
      <c r="AU155" s="68"/>
      <c r="AV155" s="68"/>
      <c r="AW155" s="68"/>
      <c r="AX155" s="68"/>
      <c r="AY155" s="68"/>
      <c r="AZ155" s="68"/>
    </row>
    <row r="156" spans="1:52" s="59" customFormat="1" x14ac:dyDescent="0.2">
      <c r="A156" s="56"/>
      <c r="B156" s="59" t="s">
        <v>244</v>
      </c>
      <c r="C156" s="59" t="s">
        <v>245</v>
      </c>
      <c r="D156" s="69">
        <v>7829.7900000000009</v>
      </c>
      <c r="E156" s="70">
        <v>79334474.370000005</v>
      </c>
      <c r="F156" s="69">
        <v>10132.38852766166</v>
      </c>
      <c r="G156" s="70">
        <v>84384991.260000005</v>
      </c>
      <c r="H156" s="71">
        <v>10777.427141724107</v>
      </c>
      <c r="I156" s="72">
        <v>2132.366838701932</v>
      </c>
      <c r="J156" s="72">
        <v>465.94617352444953</v>
      </c>
      <c r="K156" s="72">
        <v>7862.5054771583891</v>
      </c>
      <c r="L156" s="72">
        <v>315.58691356984031</v>
      </c>
      <c r="M156" s="72">
        <v>1.0217387694944564</v>
      </c>
      <c r="N156" s="67">
        <v>14412358.77</v>
      </c>
      <c r="O156" s="73">
        <v>1840.7082143965545</v>
      </c>
      <c r="P156" s="74">
        <f t="shared" si="13"/>
        <v>0</v>
      </c>
      <c r="Q156" s="83"/>
      <c r="R156" s="83"/>
      <c r="S156" s="83"/>
      <c r="T156" s="83"/>
      <c r="U156" s="83"/>
      <c r="V156" s="68"/>
      <c r="W156" s="68"/>
      <c r="X156" s="68"/>
      <c r="Y156" s="68"/>
      <c r="Z156" s="68"/>
      <c r="AA156" s="68"/>
      <c r="AB156" s="68"/>
      <c r="AC156" s="68"/>
      <c r="AD156" s="68"/>
      <c r="AE156" s="68"/>
      <c r="AF156" s="68"/>
      <c r="AG156" s="68"/>
      <c r="AH156" s="68"/>
      <c r="AI156" s="68"/>
      <c r="AJ156" s="68"/>
      <c r="AK156" s="68"/>
      <c r="AL156" s="68"/>
      <c r="AM156" s="68"/>
      <c r="AN156" s="68"/>
      <c r="AO156" s="68"/>
      <c r="AP156" s="68"/>
      <c r="AQ156" s="68"/>
      <c r="AR156" s="68"/>
      <c r="AS156" s="68"/>
      <c r="AT156" s="68"/>
      <c r="AU156" s="68"/>
      <c r="AV156" s="68"/>
      <c r="AW156" s="68"/>
      <c r="AX156" s="68"/>
      <c r="AY156" s="68"/>
      <c r="AZ156" s="68"/>
    </row>
    <row r="157" spans="1:52" s="59" customFormat="1" x14ac:dyDescent="0.2">
      <c r="A157" s="56"/>
      <c r="B157" s="59" t="s">
        <v>246</v>
      </c>
      <c r="C157" s="59" t="s">
        <v>247</v>
      </c>
      <c r="D157" s="69">
        <v>6643.17</v>
      </c>
      <c r="E157" s="70">
        <v>69414073.329999998</v>
      </c>
      <c r="F157" s="69">
        <v>10448.938282476589</v>
      </c>
      <c r="G157" s="70">
        <v>70282817.75</v>
      </c>
      <c r="H157" s="71">
        <v>10579.710853402818</v>
      </c>
      <c r="I157" s="72">
        <v>2399.7621195904967</v>
      </c>
      <c r="J157" s="72">
        <v>486.98225545936657</v>
      </c>
      <c r="K157" s="72">
        <v>7234.940416999716</v>
      </c>
      <c r="L157" s="72">
        <v>318.67674769725909</v>
      </c>
      <c r="M157" s="72">
        <v>139.34931365598052</v>
      </c>
      <c r="N157" s="67">
        <v>7463151.7599999998</v>
      </c>
      <c r="O157" s="73">
        <v>1123.4323011453869</v>
      </c>
      <c r="P157" s="74">
        <f t="shared" si="13"/>
        <v>0</v>
      </c>
      <c r="Q157" s="83"/>
      <c r="R157" s="83"/>
      <c r="S157" s="83"/>
      <c r="T157" s="83"/>
      <c r="U157" s="83"/>
      <c r="V157" s="68"/>
      <c r="W157" s="68"/>
      <c r="X157" s="68"/>
      <c r="Y157" s="68"/>
      <c r="Z157" s="68"/>
      <c r="AA157" s="68"/>
      <c r="AB157" s="68"/>
      <c r="AC157" s="68"/>
      <c r="AD157" s="68"/>
      <c r="AE157" s="68"/>
      <c r="AF157" s="68"/>
      <c r="AG157" s="68"/>
      <c r="AH157" s="68"/>
      <c r="AI157" s="68"/>
      <c r="AJ157" s="68"/>
      <c r="AK157" s="68"/>
      <c r="AL157" s="68"/>
      <c r="AM157" s="68"/>
      <c r="AN157" s="68"/>
      <c r="AO157" s="68"/>
      <c r="AP157" s="68"/>
      <c r="AQ157" s="68"/>
      <c r="AR157" s="68"/>
      <c r="AS157" s="68"/>
      <c r="AT157" s="68"/>
      <c r="AU157" s="68"/>
      <c r="AV157" s="68"/>
      <c r="AW157" s="68"/>
      <c r="AX157" s="68"/>
      <c r="AY157" s="68"/>
      <c r="AZ157" s="68"/>
    </row>
    <row r="158" spans="1:52" s="59" customFormat="1" x14ac:dyDescent="0.2">
      <c r="A158" s="56"/>
      <c r="B158" s="59" t="s">
        <v>248</v>
      </c>
      <c r="C158" s="59" t="s">
        <v>249</v>
      </c>
      <c r="D158" s="69">
        <v>19309.539999999997</v>
      </c>
      <c r="E158" s="70">
        <v>207405161.94</v>
      </c>
      <c r="F158" s="69">
        <v>10741.072130149139</v>
      </c>
      <c r="G158" s="70">
        <v>209881839.16</v>
      </c>
      <c r="H158" s="71">
        <v>10869.333974812451</v>
      </c>
      <c r="I158" s="72">
        <v>2343.3292325969451</v>
      </c>
      <c r="J158" s="72">
        <v>1201.0015277422456</v>
      </c>
      <c r="K158" s="72">
        <v>7015.2249675548992</v>
      </c>
      <c r="L158" s="72">
        <v>295.6564475383671</v>
      </c>
      <c r="M158" s="72">
        <v>14.12179937999559</v>
      </c>
      <c r="N158" s="67">
        <v>26611330.809999999</v>
      </c>
      <c r="O158" s="73">
        <v>1378.1442131713134</v>
      </c>
      <c r="P158" s="74">
        <f t="shared" si="13"/>
        <v>0</v>
      </c>
      <c r="Q158" s="83"/>
      <c r="R158" s="83"/>
      <c r="S158" s="83"/>
      <c r="T158" s="83"/>
      <c r="U158" s="83"/>
      <c r="V158" s="68"/>
      <c r="W158" s="68"/>
      <c r="X158" s="68"/>
      <c r="Y158" s="68"/>
      <c r="Z158" s="68"/>
      <c r="AA158" s="68"/>
      <c r="AB158" s="68"/>
      <c r="AC158" s="68"/>
      <c r="AD158" s="68"/>
      <c r="AE158" s="68"/>
      <c r="AF158" s="68"/>
      <c r="AG158" s="68"/>
      <c r="AH158" s="68"/>
      <c r="AI158" s="68"/>
      <c r="AJ158" s="68"/>
      <c r="AK158" s="68"/>
      <c r="AL158" s="68"/>
      <c r="AM158" s="68"/>
      <c r="AN158" s="68"/>
      <c r="AO158" s="68"/>
      <c r="AP158" s="68"/>
      <c r="AQ158" s="68"/>
      <c r="AR158" s="68"/>
      <c r="AS158" s="68"/>
      <c r="AT158" s="68"/>
      <c r="AU158" s="68"/>
      <c r="AV158" s="68"/>
      <c r="AW158" s="68"/>
      <c r="AX158" s="68"/>
      <c r="AY158" s="68"/>
      <c r="AZ158" s="68"/>
    </row>
    <row r="159" spans="1:52" s="59" customFormat="1" x14ac:dyDescent="0.2">
      <c r="A159" s="56"/>
      <c r="B159" s="91" t="s">
        <v>250</v>
      </c>
      <c r="C159" s="59" t="s">
        <v>251</v>
      </c>
      <c r="D159" s="69">
        <v>9343.32</v>
      </c>
      <c r="E159" s="70">
        <v>107937900.84</v>
      </c>
      <c r="F159" s="69">
        <v>11552.414007012498</v>
      </c>
      <c r="G159" s="70">
        <v>108979067.2</v>
      </c>
      <c r="H159" s="71">
        <v>11663.84831087879</v>
      </c>
      <c r="I159" s="72">
        <v>2626.3856883848566</v>
      </c>
      <c r="J159" s="72">
        <v>784.49033106005174</v>
      </c>
      <c r="K159" s="72">
        <v>7574.7671844697597</v>
      </c>
      <c r="L159" s="72">
        <v>587.94988291099958</v>
      </c>
      <c r="M159" s="72">
        <v>90.255224053120301</v>
      </c>
      <c r="N159" s="67">
        <v>19160466.879999999</v>
      </c>
      <c r="O159" s="73">
        <v>2050.7129029081739</v>
      </c>
      <c r="P159" s="74">
        <f t="shared" si="13"/>
        <v>0</v>
      </c>
      <c r="Q159" s="83"/>
      <c r="R159" s="83"/>
      <c r="S159" s="83"/>
      <c r="T159" s="83"/>
      <c r="U159" s="83"/>
      <c r="V159" s="68"/>
      <c r="W159" s="68"/>
      <c r="X159" s="68"/>
      <c r="Y159" s="68"/>
      <c r="Z159" s="68"/>
      <c r="AA159" s="68"/>
      <c r="AB159" s="68"/>
      <c r="AC159" s="68"/>
      <c r="AD159" s="68"/>
      <c r="AE159" s="68"/>
      <c r="AF159" s="68"/>
      <c r="AG159" s="68"/>
      <c r="AH159" s="68"/>
      <c r="AI159" s="68"/>
      <c r="AJ159" s="68"/>
      <c r="AK159" s="68"/>
      <c r="AL159" s="68"/>
      <c r="AM159" s="68"/>
      <c r="AN159" s="68"/>
      <c r="AO159" s="68"/>
      <c r="AP159" s="68"/>
      <c r="AQ159" s="68"/>
      <c r="AR159" s="68"/>
      <c r="AS159" s="68"/>
      <c r="AT159" s="68"/>
      <c r="AU159" s="68"/>
      <c r="AV159" s="68"/>
      <c r="AW159" s="68"/>
      <c r="AX159" s="68"/>
      <c r="AY159" s="68"/>
      <c r="AZ159" s="68"/>
    </row>
    <row r="160" spans="1:52" s="59" customFormat="1" x14ac:dyDescent="0.2">
      <c r="A160" s="56"/>
      <c r="B160" s="59" t="s">
        <v>252</v>
      </c>
      <c r="C160" s="59" t="s">
        <v>253</v>
      </c>
      <c r="D160" s="69">
        <v>27515.849999999995</v>
      </c>
      <c r="E160" s="70">
        <v>288241774.16000003</v>
      </c>
      <c r="F160" s="69">
        <v>10475.481373826362</v>
      </c>
      <c r="G160" s="70">
        <v>300827423.16000003</v>
      </c>
      <c r="H160" s="71">
        <v>10932.87771084666</v>
      </c>
      <c r="I160" s="72">
        <v>2327.1275672021766</v>
      </c>
      <c r="J160" s="72">
        <v>677.32126356263768</v>
      </c>
      <c r="K160" s="72">
        <v>7230.3097898120541</v>
      </c>
      <c r="L160" s="72">
        <v>421.83964478655031</v>
      </c>
      <c r="M160" s="72">
        <v>276.27944548323967</v>
      </c>
      <c r="N160" s="67">
        <v>45150623.969999999</v>
      </c>
      <c r="O160" s="73">
        <v>1640.8951193584792</v>
      </c>
      <c r="P160" s="74">
        <f t="shared" si="13"/>
        <v>0</v>
      </c>
      <c r="Q160" s="83"/>
      <c r="R160" s="83"/>
      <c r="S160" s="83"/>
      <c r="T160" s="83"/>
      <c r="U160" s="83"/>
      <c r="V160" s="68"/>
      <c r="W160" s="68"/>
      <c r="X160" s="68"/>
      <c r="Y160" s="68"/>
      <c r="Z160" s="68"/>
      <c r="AA160" s="68"/>
      <c r="AB160" s="68"/>
      <c r="AC160" s="68"/>
      <c r="AD160" s="68"/>
      <c r="AE160" s="68"/>
      <c r="AF160" s="68"/>
      <c r="AG160" s="68"/>
      <c r="AH160" s="68"/>
      <c r="AI160" s="68"/>
      <c r="AJ160" s="68"/>
      <c r="AK160" s="68"/>
      <c r="AL160" s="68"/>
      <c r="AM160" s="68"/>
      <c r="AN160" s="68"/>
      <c r="AO160" s="68"/>
      <c r="AP160" s="68"/>
      <c r="AQ160" s="68"/>
      <c r="AR160" s="68"/>
      <c r="AS160" s="68"/>
      <c r="AT160" s="68"/>
      <c r="AU160" s="68"/>
      <c r="AV160" s="68"/>
      <c r="AW160" s="68"/>
      <c r="AX160" s="68"/>
      <c r="AY160" s="68"/>
      <c r="AZ160" s="68"/>
    </row>
    <row r="161" spans="1:52" s="59" customFormat="1" x14ac:dyDescent="0.2">
      <c r="A161" s="56"/>
      <c r="B161" s="59" t="s">
        <v>254</v>
      </c>
      <c r="C161" s="59" t="s">
        <v>255</v>
      </c>
      <c r="D161" s="69">
        <v>27484.86</v>
      </c>
      <c r="E161" s="70">
        <v>325746079.02999997</v>
      </c>
      <c r="F161" s="69">
        <v>11851.836939682427</v>
      </c>
      <c r="G161" s="70">
        <v>315496059.94</v>
      </c>
      <c r="H161" s="71">
        <v>11478.903656049184</v>
      </c>
      <c r="I161" s="72">
        <v>2512.1467764434674</v>
      </c>
      <c r="J161" s="72">
        <v>232.82717648916528</v>
      </c>
      <c r="K161" s="72">
        <v>7827.2302562210616</v>
      </c>
      <c r="L161" s="72">
        <v>892.75682030033988</v>
      </c>
      <c r="M161" s="72">
        <v>13.94262659515093</v>
      </c>
      <c r="N161" s="67">
        <v>3847172.71</v>
      </c>
      <c r="O161" s="73">
        <v>139.97425164254065</v>
      </c>
      <c r="P161" s="74">
        <f t="shared" si="13"/>
        <v>0</v>
      </c>
      <c r="Q161" s="83"/>
      <c r="R161" s="83"/>
      <c r="S161" s="83"/>
      <c r="T161" s="83"/>
      <c r="U161" s="83"/>
      <c r="V161" s="68"/>
      <c r="W161" s="68"/>
      <c r="X161" s="68"/>
      <c r="Y161" s="68"/>
      <c r="Z161" s="68"/>
      <c r="AA161" s="68"/>
      <c r="AB161" s="68"/>
      <c r="AC161" s="68"/>
      <c r="AD161" s="68"/>
      <c r="AE161" s="68"/>
      <c r="AF161" s="68"/>
      <c r="AG161" s="68"/>
      <c r="AH161" s="68"/>
      <c r="AI161" s="68"/>
      <c r="AJ161" s="68"/>
      <c r="AK161" s="68"/>
      <c r="AL161" s="68"/>
      <c r="AM161" s="68"/>
      <c r="AN161" s="68"/>
      <c r="AO161" s="68"/>
      <c r="AP161" s="68"/>
      <c r="AQ161" s="68"/>
      <c r="AR161" s="68"/>
      <c r="AS161" s="68"/>
      <c r="AT161" s="68"/>
      <c r="AU161" s="68"/>
      <c r="AV161" s="68"/>
      <c r="AW161" s="68"/>
      <c r="AX161" s="68"/>
      <c r="AY161" s="68"/>
      <c r="AZ161" s="68"/>
    </row>
    <row r="162" spans="1:52" s="59" customFormat="1" x14ac:dyDescent="0.2">
      <c r="A162" s="56"/>
      <c r="B162" s="59" t="s">
        <v>256</v>
      </c>
      <c r="C162" s="59" t="s">
        <v>257</v>
      </c>
      <c r="D162" s="69">
        <v>20672.560000000001</v>
      </c>
      <c r="E162" s="70">
        <v>224393820.65000001</v>
      </c>
      <c r="F162" s="69">
        <v>10854.670183567008</v>
      </c>
      <c r="G162" s="70">
        <v>232553398.19999999</v>
      </c>
      <c r="H162" s="71">
        <v>11249.375897324762</v>
      </c>
      <c r="I162" s="72">
        <v>2377.0328154810045</v>
      </c>
      <c r="J162" s="72">
        <v>561.25968336771064</v>
      </c>
      <c r="K162" s="72">
        <v>7636.5270518020025</v>
      </c>
      <c r="L162" s="72">
        <v>513.71670610703268</v>
      </c>
      <c r="M162" s="72">
        <v>160.83964056701251</v>
      </c>
      <c r="N162" s="67">
        <v>24154909.600000001</v>
      </c>
      <c r="O162" s="73">
        <v>1168.4527508929712</v>
      </c>
      <c r="P162" s="74">
        <f t="shared" si="13"/>
        <v>0</v>
      </c>
      <c r="Q162" s="83"/>
      <c r="R162" s="83"/>
      <c r="S162" s="83"/>
      <c r="T162" s="83"/>
      <c r="U162" s="83"/>
      <c r="V162" s="68"/>
      <c r="W162" s="68"/>
      <c r="X162" s="68"/>
      <c r="Y162" s="68"/>
      <c r="Z162" s="68"/>
      <c r="AA162" s="68"/>
      <c r="AB162" s="68"/>
      <c r="AC162" s="68"/>
      <c r="AD162" s="68"/>
      <c r="AE162" s="68"/>
      <c r="AF162" s="68"/>
      <c r="AG162" s="68"/>
      <c r="AH162" s="68"/>
      <c r="AI162" s="68"/>
      <c r="AJ162" s="68"/>
      <c r="AK162" s="68"/>
      <c r="AL162" s="68"/>
      <c r="AM162" s="68"/>
      <c r="AN162" s="68"/>
      <c r="AO162" s="68"/>
      <c r="AP162" s="68"/>
      <c r="AQ162" s="68"/>
      <c r="AR162" s="68"/>
      <c r="AS162" s="68"/>
      <c r="AT162" s="68"/>
      <c r="AU162" s="68"/>
      <c r="AV162" s="68"/>
      <c r="AW162" s="68"/>
      <c r="AX162" s="68"/>
      <c r="AY162" s="68"/>
      <c r="AZ162" s="68"/>
    </row>
    <row r="163" spans="1:52" s="59" customFormat="1" x14ac:dyDescent="0.2">
      <c r="A163" s="56"/>
      <c r="B163" s="92" t="s">
        <v>258</v>
      </c>
      <c r="C163" s="59" t="s">
        <v>259</v>
      </c>
      <c r="D163" s="69">
        <v>416.69</v>
      </c>
      <c r="E163" s="70">
        <v>2945734.98</v>
      </c>
      <c r="F163" s="69">
        <v>7069.3680673882263</v>
      </c>
      <c r="G163" s="70">
        <v>3079779.63</v>
      </c>
      <c r="H163" s="71">
        <v>7391.0572127960831</v>
      </c>
      <c r="I163" s="72"/>
      <c r="J163" s="72"/>
      <c r="K163" s="72">
        <v>7274.3897621733186</v>
      </c>
      <c r="L163" s="72">
        <v>116.66745062276513</v>
      </c>
      <c r="M163" s="72"/>
      <c r="N163" s="67">
        <v>476390.64</v>
      </c>
      <c r="O163" s="73">
        <v>1143.2735126832897</v>
      </c>
      <c r="P163" s="74">
        <f t="shared" si="13"/>
        <v>0</v>
      </c>
      <c r="Q163" s="83"/>
      <c r="R163" s="83"/>
      <c r="S163" s="83"/>
      <c r="T163" s="83"/>
      <c r="U163" s="83"/>
      <c r="V163" s="68"/>
      <c r="W163" s="68"/>
      <c r="X163" s="68"/>
      <c r="Y163" s="68"/>
      <c r="Z163" s="68"/>
      <c r="AA163" s="68"/>
      <c r="AB163" s="68"/>
      <c r="AC163" s="68"/>
      <c r="AD163" s="68"/>
      <c r="AE163" s="68"/>
      <c r="AF163" s="68"/>
      <c r="AG163" s="68"/>
      <c r="AH163" s="68"/>
      <c r="AI163" s="68"/>
      <c r="AJ163" s="68"/>
      <c r="AK163" s="68"/>
      <c r="AL163" s="68"/>
      <c r="AM163" s="68"/>
      <c r="AN163" s="68"/>
      <c r="AO163" s="68"/>
      <c r="AP163" s="68"/>
      <c r="AQ163" s="68"/>
      <c r="AR163" s="68"/>
      <c r="AS163" s="68"/>
      <c r="AT163" s="68"/>
      <c r="AU163" s="68"/>
      <c r="AV163" s="68"/>
      <c r="AW163" s="68"/>
      <c r="AX163" s="68"/>
      <c r="AY163" s="68"/>
      <c r="AZ163" s="68"/>
    </row>
    <row r="164" spans="1:52" s="49" customFormat="1" x14ac:dyDescent="0.2">
      <c r="A164" s="75"/>
      <c r="C164" s="49" t="s">
        <v>35</v>
      </c>
      <c r="D164" s="48">
        <f>SUM(D144:D163)</f>
        <v>280874.77000000008</v>
      </c>
      <c r="E164" s="47">
        <f>SUM(E144:E163)</f>
        <v>3335707692.3200006</v>
      </c>
      <c r="F164" s="77">
        <f>E164/D164</f>
        <v>11876.138580620822</v>
      </c>
      <c r="G164" s="49">
        <f>SUM(G144:G163)</f>
        <v>3387847780.4299994</v>
      </c>
      <c r="H164" s="76">
        <f>G164/D164</f>
        <v>12061.773225234856</v>
      </c>
      <c r="I164" s="53">
        <f>'[1]Master by county 1516'!O162</f>
        <v>2707.5836969621723</v>
      </c>
      <c r="J164" s="76">
        <f>'[1]Master by county 1516'!AM162</f>
        <v>561.26471754654199</v>
      </c>
      <c r="K164" s="48">
        <f>'[1]Master by county 1516'!BM162</f>
        <v>7791.9457728438874</v>
      </c>
      <c r="L164" s="77">
        <f>'[1]Master by county 1516'!DZ162</f>
        <v>771.28510602785695</v>
      </c>
      <c r="M164" s="77">
        <f>'[1]Master by county 1516'!EZ162</f>
        <v>229.69393185439895</v>
      </c>
      <c r="N164" s="90">
        <f>SUM(N144:N163)</f>
        <v>334275090.81</v>
      </c>
      <c r="O164" s="78">
        <f>N164/D164</f>
        <v>1190.1214580789863</v>
      </c>
      <c r="P164" s="74">
        <f>M164+L164+K164+J164+I164-H164</f>
        <v>0</v>
      </c>
      <c r="Q164" s="43"/>
      <c r="R164" s="43"/>
      <c r="S164" s="43"/>
      <c r="T164" s="43"/>
      <c r="U164" s="43"/>
      <c r="V164" s="43"/>
      <c r="W164" s="43"/>
      <c r="X164" s="43"/>
      <c r="Y164" s="43"/>
      <c r="Z164" s="43"/>
      <c r="AA164" s="43"/>
      <c r="AB164" s="43"/>
      <c r="AC164" s="43"/>
      <c r="AD164" s="43"/>
      <c r="AE164" s="43"/>
      <c r="AF164" s="43"/>
      <c r="AG164" s="43"/>
      <c r="AH164" s="43"/>
      <c r="AI164" s="43"/>
      <c r="AJ164" s="43"/>
      <c r="AK164" s="43"/>
      <c r="AL164" s="43"/>
      <c r="AM164" s="43"/>
      <c r="AN164" s="43"/>
      <c r="AO164" s="43"/>
      <c r="AP164" s="43"/>
      <c r="AQ164" s="43"/>
      <c r="AR164" s="43"/>
      <c r="AS164" s="43"/>
      <c r="AT164" s="43"/>
      <c r="AU164" s="43"/>
      <c r="AV164" s="43"/>
      <c r="AW164" s="43"/>
      <c r="AX164" s="43"/>
      <c r="AY164" s="43"/>
      <c r="AZ164" s="43"/>
    </row>
    <row r="165" spans="1:52" s="80" customFormat="1" ht="4.5" customHeight="1" x14ac:dyDescent="0.2">
      <c r="E165" s="81"/>
      <c r="G165" s="81"/>
      <c r="N165" s="81"/>
      <c r="O165" s="89"/>
    </row>
    <row r="166" spans="1:52" s="59" customFormat="1" x14ac:dyDescent="0.2">
      <c r="A166" s="75" t="s">
        <v>260</v>
      </c>
      <c r="C166" s="49"/>
      <c r="D166" s="48"/>
      <c r="E166" s="47"/>
      <c r="F166" s="69"/>
      <c r="G166" s="49"/>
      <c r="H166" s="84"/>
      <c r="I166" s="48"/>
      <c r="J166" s="53"/>
      <c r="K166" s="48"/>
      <c r="L166" s="53"/>
      <c r="M166" s="53"/>
      <c r="N166" s="49"/>
      <c r="O166" s="50"/>
      <c r="P166" s="74">
        <f t="shared" si="13"/>
        <v>0</v>
      </c>
      <c r="Q166" s="68"/>
      <c r="R166" s="68"/>
      <c r="S166" s="68"/>
      <c r="T166" s="68"/>
      <c r="U166" s="68"/>
      <c r="V166" s="68"/>
      <c r="W166" s="68"/>
      <c r="X166" s="68"/>
      <c r="Y166" s="68"/>
      <c r="Z166" s="68"/>
      <c r="AA166" s="68"/>
      <c r="AB166" s="68"/>
      <c r="AC166" s="68"/>
      <c r="AD166" s="68"/>
      <c r="AE166" s="68"/>
      <c r="AF166" s="68"/>
      <c r="AG166" s="68"/>
      <c r="AH166" s="68"/>
      <c r="AI166" s="68"/>
      <c r="AJ166" s="68"/>
      <c r="AK166" s="68"/>
      <c r="AL166" s="68"/>
      <c r="AM166" s="68"/>
      <c r="AN166" s="68"/>
      <c r="AO166" s="68"/>
      <c r="AP166" s="68"/>
      <c r="AQ166" s="68"/>
      <c r="AR166" s="68"/>
      <c r="AS166" s="68"/>
      <c r="AT166" s="68"/>
      <c r="AU166" s="68"/>
      <c r="AV166" s="68"/>
      <c r="AW166" s="68"/>
      <c r="AX166" s="68"/>
      <c r="AY166" s="68"/>
      <c r="AZ166" s="68"/>
    </row>
    <row r="167" spans="1:52" s="59" customFormat="1" x14ac:dyDescent="0.2">
      <c r="A167" s="56"/>
      <c r="B167" s="59" t="s">
        <v>261</v>
      </c>
      <c r="C167" s="59" t="s">
        <v>262</v>
      </c>
      <c r="D167" s="69">
        <v>5373.1699999999992</v>
      </c>
      <c r="E167" s="70">
        <v>62200655.280000001</v>
      </c>
      <c r="F167" s="69">
        <v>11576.156213185142</v>
      </c>
      <c r="G167" s="70">
        <v>64178556.979999997</v>
      </c>
      <c r="H167" s="71">
        <v>11944.263252418965</v>
      </c>
      <c r="I167" s="72">
        <v>2114.4756465922355</v>
      </c>
      <c r="J167" s="72">
        <v>247.59045591336218</v>
      </c>
      <c r="K167" s="72">
        <v>8527.5973829229297</v>
      </c>
      <c r="L167" s="72">
        <v>1048.4067077721347</v>
      </c>
      <c r="M167" s="72">
        <v>6.1930592183013022</v>
      </c>
      <c r="N167" s="67">
        <v>10564121.619999999</v>
      </c>
      <c r="O167" s="73">
        <v>1966.0873599755826</v>
      </c>
      <c r="P167" s="74">
        <f t="shared" si="13"/>
        <v>0</v>
      </c>
      <c r="Q167" s="83"/>
      <c r="R167" s="83"/>
      <c r="S167" s="83"/>
      <c r="T167" s="83"/>
      <c r="U167" s="83"/>
      <c r="V167" s="83"/>
      <c r="W167" s="68"/>
      <c r="X167" s="68"/>
      <c r="Y167" s="68"/>
      <c r="Z167" s="68"/>
      <c r="AA167" s="68"/>
      <c r="AB167" s="68"/>
      <c r="AC167" s="68"/>
      <c r="AD167" s="68"/>
      <c r="AE167" s="68"/>
      <c r="AF167" s="68"/>
      <c r="AG167" s="68"/>
      <c r="AH167" s="68"/>
      <c r="AI167" s="68"/>
      <c r="AJ167" s="68"/>
      <c r="AK167" s="68"/>
      <c r="AL167" s="68"/>
      <c r="AM167" s="68"/>
      <c r="AN167" s="68"/>
      <c r="AO167" s="68"/>
      <c r="AP167" s="68"/>
      <c r="AQ167" s="68"/>
      <c r="AR167" s="68"/>
      <c r="AS167" s="68"/>
      <c r="AT167" s="68"/>
      <c r="AU167" s="68"/>
      <c r="AV167" s="68"/>
      <c r="AW167" s="68"/>
      <c r="AX167" s="68"/>
      <c r="AY167" s="68"/>
      <c r="AZ167" s="68"/>
    </row>
    <row r="168" spans="1:52" s="59" customFormat="1" x14ac:dyDescent="0.2">
      <c r="A168" s="56"/>
      <c r="B168" s="59" t="s">
        <v>263</v>
      </c>
      <c r="C168" s="59" t="s">
        <v>264</v>
      </c>
      <c r="D168" s="69">
        <v>3769.74</v>
      </c>
      <c r="E168" s="70">
        <v>42544306.670000002</v>
      </c>
      <c r="F168" s="69">
        <v>11285.740308350179</v>
      </c>
      <c r="G168" s="70">
        <v>42786295.93</v>
      </c>
      <c r="H168" s="71">
        <v>11349.932868049256</v>
      </c>
      <c r="I168" s="72">
        <v>2541.66119414071</v>
      </c>
      <c r="J168" s="72">
        <v>906.39288385936425</v>
      </c>
      <c r="K168" s="72">
        <v>7470.4348071750301</v>
      </c>
      <c r="L168" s="72">
        <v>353.81786011767394</v>
      </c>
      <c r="M168" s="72">
        <v>77.62612275647659</v>
      </c>
      <c r="N168" s="67">
        <v>2883765.22</v>
      </c>
      <c r="O168" s="73">
        <v>764.97721858801947</v>
      </c>
      <c r="P168" s="74">
        <f t="shared" si="13"/>
        <v>0</v>
      </c>
      <c r="Q168" s="83"/>
      <c r="R168" s="83"/>
      <c r="S168" s="83"/>
      <c r="T168" s="83"/>
      <c r="U168" s="83"/>
      <c r="V168" s="83"/>
      <c r="W168" s="68"/>
      <c r="X168" s="68"/>
      <c r="Y168" s="68"/>
      <c r="Z168" s="68"/>
      <c r="AA168" s="68"/>
      <c r="AB168" s="68"/>
      <c r="AC168" s="68"/>
      <c r="AD168" s="68"/>
      <c r="AE168" s="68"/>
      <c r="AF168" s="68"/>
      <c r="AG168" s="68"/>
      <c r="AH168" s="68"/>
      <c r="AI168" s="68"/>
      <c r="AJ168" s="68"/>
      <c r="AK168" s="68"/>
      <c r="AL168" s="68"/>
      <c r="AM168" s="68"/>
      <c r="AN168" s="68"/>
      <c r="AO168" s="68"/>
      <c r="AP168" s="68"/>
      <c r="AQ168" s="68"/>
      <c r="AR168" s="68"/>
      <c r="AS168" s="68"/>
      <c r="AT168" s="68"/>
      <c r="AU168" s="68"/>
      <c r="AV168" s="68"/>
      <c r="AW168" s="68"/>
      <c r="AX168" s="68"/>
      <c r="AY168" s="68"/>
      <c r="AZ168" s="68"/>
    </row>
    <row r="169" spans="1:52" s="59" customFormat="1" x14ac:dyDescent="0.2">
      <c r="A169" s="56"/>
      <c r="B169" s="59" t="s">
        <v>265</v>
      </c>
      <c r="C169" s="59" t="s">
        <v>266</v>
      </c>
      <c r="D169" s="69">
        <v>6013.880000000001</v>
      </c>
      <c r="E169" s="70">
        <v>70558504.670000002</v>
      </c>
      <c r="F169" s="69">
        <v>11732.609342055377</v>
      </c>
      <c r="G169" s="70">
        <v>70903347.819999993</v>
      </c>
      <c r="H169" s="71">
        <v>11789.950551058548</v>
      </c>
      <c r="I169" s="72">
        <v>2801.1220044297525</v>
      </c>
      <c r="J169" s="72">
        <v>312.25223150445294</v>
      </c>
      <c r="K169" s="72">
        <v>7834.3343515334527</v>
      </c>
      <c r="L169" s="72">
        <v>832.83897583589953</v>
      </c>
      <c r="M169" s="72">
        <v>9.4029877549934469</v>
      </c>
      <c r="N169" s="67">
        <v>8107338.6200000001</v>
      </c>
      <c r="O169" s="73">
        <v>1348.10448828377</v>
      </c>
      <c r="P169" s="74">
        <f t="shared" si="13"/>
        <v>0</v>
      </c>
      <c r="Q169" s="83"/>
      <c r="R169" s="83"/>
      <c r="S169" s="83"/>
      <c r="T169" s="83"/>
      <c r="U169" s="83"/>
      <c r="V169" s="83"/>
      <c r="W169" s="68"/>
      <c r="X169" s="68"/>
      <c r="Y169" s="68"/>
      <c r="Z169" s="68"/>
      <c r="AA169" s="68"/>
      <c r="AB169" s="68"/>
      <c r="AC169" s="68"/>
      <c r="AD169" s="68"/>
      <c r="AE169" s="68"/>
      <c r="AF169" s="68"/>
      <c r="AG169" s="68"/>
      <c r="AH169" s="68"/>
      <c r="AI169" s="68"/>
      <c r="AJ169" s="68"/>
      <c r="AK169" s="68"/>
      <c r="AL169" s="68"/>
      <c r="AM169" s="68"/>
      <c r="AN169" s="68"/>
      <c r="AO169" s="68"/>
      <c r="AP169" s="68"/>
      <c r="AQ169" s="68"/>
      <c r="AR169" s="68"/>
      <c r="AS169" s="68"/>
      <c r="AT169" s="68"/>
      <c r="AU169" s="68"/>
      <c r="AV169" s="68"/>
      <c r="AW169" s="68"/>
      <c r="AX169" s="68"/>
      <c r="AY169" s="68"/>
      <c r="AZ169" s="68"/>
    </row>
    <row r="170" spans="1:52" s="59" customFormat="1" x14ac:dyDescent="0.2">
      <c r="A170" s="56"/>
      <c r="B170" s="59" t="s">
        <v>267</v>
      </c>
      <c r="C170" s="59" t="s">
        <v>268</v>
      </c>
      <c r="D170" s="69">
        <v>11073.5</v>
      </c>
      <c r="E170" s="70">
        <v>125007967.89</v>
      </c>
      <c r="F170" s="69">
        <v>11288.930138619226</v>
      </c>
      <c r="G170" s="70">
        <v>128828241.31999999</v>
      </c>
      <c r="H170" s="71">
        <v>11633.92254662031</v>
      </c>
      <c r="I170" s="72">
        <v>1880.7331846299726</v>
      </c>
      <c r="J170" s="72">
        <v>295.38862328983606</v>
      </c>
      <c r="K170" s="72">
        <v>8318.0577613220739</v>
      </c>
      <c r="L170" s="72">
        <v>1083.0504501738385</v>
      </c>
      <c r="M170" s="72">
        <v>56.692527204587527</v>
      </c>
      <c r="N170" s="67">
        <v>13451637.449999999</v>
      </c>
      <c r="O170" s="73">
        <v>1214.759330834876</v>
      </c>
      <c r="P170" s="74">
        <f t="shared" ref="P170:P234" si="17">M170+L170+K170+J170+I170-H170</f>
        <v>0</v>
      </c>
      <c r="Q170" s="83"/>
      <c r="R170" s="83"/>
      <c r="S170" s="83"/>
      <c r="T170" s="83"/>
      <c r="U170" s="83"/>
      <c r="V170" s="83"/>
      <c r="W170" s="68"/>
      <c r="X170" s="68"/>
      <c r="Y170" s="68"/>
      <c r="Z170" s="68"/>
      <c r="AA170" s="68"/>
      <c r="AB170" s="68"/>
      <c r="AC170" s="68"/>
      <c r="AD170" s="68"/>
      <c r="AE170" s="68"/>
      <c r="AF170" s="68"/>
      <c r="AG170" s="68"/>
      <c r="AH170" s="68"/>
      <c r="AI170" s="68"/>
      <c r="AJ170" s="68"/>
      <c r="AK170" s="68"/>
      <c r="AL170" s="68"/>
      <c r="AM170" s="68"/>
      <c r="AN170" s="68"/>
      <c r="AO170" s="68"/>
      <c r="AP170" s="68"/>
      <c r="AQ170" s="68"/>
      <c r="AR170" s="68"/>
      <c r="AS170" s="68"/>
      <c r="AT170" s="68"/>
      <c r="AU170" s="68"/>
      <c r="AV170" s="68"/>
      <c r="AW170" s="68"/>
      <c r="AX170" s="68"/>
      <c r="AY170" s="68"/>
      <c r="AZ170" s="68"/>
    </row>
    <row r="171" spans="1:52" s="59" customFormat="1" x14ac:dyDescent="0.2">
      <c r="A171" s="56"/>
      <c r="B171" s="59" t="s">
        <v>269</v>
      </c>
      <c r="C171" s="59" t="s">
        <v>270</v>
      </c>
      <c r="D171" s="69">
        <v>9745.84</v>
      </c>
      <c r="E171" s="70">
        <v>103829140.55</v>
      </c>
      <c r="F171" s="69">
        <v>10653.688194142322</v>
      </c>
      <c r="G171" s="70">
        <v>110704301.77</v>
      </c>
      <c r="H171" s="71">
        <v>11359.13392483357</v>
      </c>
      <c r="I171" s="72">
        <v>2332.1480529128326</v>
      </c>
      <c r="J171" s="72">
        <v>287.28368719371548</v>
      </c>
      <c r="K171" s="72">
        <v>7982.4604662091724</v>
      </c>
      <c r="L171" s="72">
        <v>752.02950797468452</v>
      </c>
      <c r="M171" s="72">
        <v>5.2122105431650843</v>
      </c>
      <c r="N171" s="67">
        <v>17397860.050000001</v>
      </c>
      <c r="O171" s="73">
        <v>1785.1575697938813</v>
      </c>
      <c r="P171" s="74">
        <f t="shared" si="17"/>
        <v>0</v>
      </c>
      <c r="Q171" s="83"/>
      <c r="R171" s="83"/>
      <c r="S171" s="83"/>
      <c r="T171" s="83"/>
      <c r="U171" s="83"/>
      <c r="V171" s="83"/>
      <c r="W171" s="68"/>
      <c r="X171" s="68"/>
      <c r="Y171" s="68"/>
      <c r="Z171" s="68"/>
      <c r="AA171" s="68"/>
      <c r="AB171" s="68"/>
      <c r="AC171" s="68"/>
      <c r="AD171" s="68"/>
      <c r="AE171" s="68"/>
      <c r="AF171" s="68"/>
      <c r="AG171" s="68"/>
      <c r="AH171" s="68"/>
      <c r="AI171" s="68"/>
      <c r="AJ171" s="68"/>
      <c r="AK171" s="68"/>
      <c r="AL171" s="68"/>
      <c r="AM171" s="68"/>
      <c r="AN171" s="68"/>
      <c r="AO171" s="68"/>
      <c r="AP171" s="68"/>
      <c r="AQ171" s="68"/>
      <c r="AR171" s="68"/>
      <c r="AS171" s="68"/>
      <c r="AT171" s="68"/>
      <c r="AU171" s="68"/>
      <c r="AV171" s="68"/>
      <c r="AW171" s="68"/>
      <c r="AX171" s="68"/>
      <c r="AY171" s="68"/>
      <c r="AZ171" s="68"/>
    </row>
    <row r="172" spans="1:52" s="59" customFormat="1" x14ac:dyDescent="0.2">
      <c r="A172" s="56"/>
      <c r="B172" s="92" t="s">
        <v>271</v>
      </c>
      <c r="C172" s="59" t="s">
        <v>272</v>
      </c>
      <c r="D172" s="69">
        <v>78.52000000000001</v>
      </c>
      <c r="E172" s="70">
        <v>1696147</v>
      </c>
      <c r="F172" s="69">
        <v>21601.464595007637</v>
      </c>
      <c r="G172" s="70">
        <v>1740281.51</v>
      </c>
      <c r="H172" s="71">
        <v>22163.544447274577</v>
      </c>
      <c r="I172" s="72"/>
      <c r="J172" s="72"/>
      <c r="K172" s="72">
        <v>17467.849974528777</v>
      </c>
      <c r="L172" s="72">
        <v>4695.6944727457967</v>
      </c>
      <c r="M172" s="72"/>
      <c r="N172" s="67">
        <v>44134.51</v>
      </c>
      <c r="O172" s="73">
        <v>562.07985226693836</v>
      </c>
      <c r="P172" s="74">
        <f t="shared" si="17"/>
        <v>0</v>
      </c>
      <c r="Q172" s="83"/>
      <c r="R172" s="83"/>
      <c r="S172" s="83"/>
      <c r="T172" s="83"/>
      <c r="U172" s="83"/>
      <c r="V172" s="83"/>
      <c r="W172" s="68"/>
      <c r="X172" s="68"/>
      <c r="Y172" s="68"/>
      <c r="Z172" s="68"/>
      <c r="AA172" s="68"/>
      <c r="AB172" s="68"/>
      <c r="AC172" s="68"/>
      <c r="AD172" s="68"/>
      <c r="AE172" s="68"/>
      <c r="AF172" s="68"/>
      <c r="AG172" s="68"/>
      <c r="AH172" s="68"/>
      <c r="AI172" s="68"/>
      <c r="AJ172" s="68"/>
      <c r="AK172" s="68"/>
      <c r="AL172" s="68"/>
      <c r="AM172" s="68"/>
      <c r="AN172" s="68"/>
      <c r="AO172" s="68"/>
      <c r="AP172" s="68"/>
      <c r="AQ172" s="68"/>
      <c r="AR172" s="68"/>
      <c r="AS172" s="68"/>
      <c r="AT172" s="68"/>
      <c r="AU172" s="68"/>
      <c r="AV172" s="68"/>
      <c r="AW172" s="68"/>
      <c r="AX172" s="68"/>
      <c r="AY172" s="68"/>
      <c r="AZ172" s="68"/>
    </row>
    <row r="173" spans="1:52" s="49" customFormat="1" x14ac:dyDescent="0.2">
      <c r="A173" s="75"/>
      <c r="C173" s="49" t="s">
        <v>35</v>
      </c>
      <c r="D173" s="48">
        <f>SUM(D167:D172)</f>
        <v>36054.65</v>
      </c>
      <c r="E173" s="47">
        <f>SUM(E167:E172)</f>
        <v>405836722.06</v>
      </c>
      <c r="F173" s="77">
        <f t="shared" ref="F173" si="18">E173/D173</f>
        <v>11256.154811099261</v>
      </c>
      <c r="G173" s="49">
        <f>SUM(G167:G172)</f>
        <v>419141025.32999992</v>
      </c>
      <c r="H173" s="76">
        <f t="shared" ref="H173" si="19">G173/D173</f>
        <v>11625.158622535509</v>
      </c>
      <c r="I173" s="53">
        <f>'[1]Master by county 1516'!O171</f>
        <v>2256.1165142360273</v>
      </c>
      <c r="J173" s="53">
        <f>'[1]Master by county 1516'!AM171</f>
        <v>352.12837567415022</v>
      </c>
      <c r="K173" s="77">
        <f>'[1]Master by county 1516'!BM171</f>
        <v>8109.188266145974</v>
      </c>
      <c r="L173" s="77">
        <f>'[1]Master by county 1516'!DZ171</f>
        <v>878.29688597725954</v>
      </c>
      <c r="M173" s="77">
        <f>'[1]Master by county 1516'!EZ171</f>
        <v>29.4285805020989</v>
      </c>
      <c r="N173" s="90">
        <f>SUM(N167:N172)</f>
        <v>52448857.469999991</v>
      </c>
      <c r="O173" s="78">
        <f t="shared" ref="O173" si="20">N173/D173</f>
        <v>1454.7043854260128</v>
      </c>
      <c r="P173" s="74">
        <f t="shared" si="17"/>
        <v>0</v>
      </c>
      <c r="Q173" s="43"/>
      <c r="R173" s="43"/>
      <c r="S173" s="43"/>
      <c r="T173" s="43"/>
      <c r="U173" s="43"/>
      <c r="V173" s="43"/>
      <c r="W173" s="43"/>
      <c r="X173" s="43"/>
      <c r="Y173" s="43"/>
      <c r="Z173" s="43"/>
      <c r="AA173" s="43"/>
      <c r="AB173" s="43"/>
      <c r="AC173" s="43"/>
      <c r="AD173" s="43"/>
      <c r="AE173" s="43"/>
      <c r="AF173" s="43"/>
      <c r="AG173" s="43"/>
      <c r="AH173" s="43"/>
      <c r="AI173" s="43"/>
      <c r="AJ173" s="43"/>
      <c r="AK173" s="43"/>
      <c r="AL173" s="43"/>
      <c r="AM173" s="43"/>
      <c r="AN173" s="43"/>
      <c r="AO173" s="43"/>
      <c r="AP173" s="43"/>
      <c r="AQ173" s="43"/>
      <c r="AR173" s="43"/>
      <c r="AS173" s="43"/>
      <c r="AT173" s="43"/>
      <c r="AU173" s="43"/>
      <c r="AV173" s="43"/>
      <c r="AW173" s="43"/>
      <c r="AX173" s="43"/>
      <c r="AY173" s="43"/>
      <c r="AZ173" s="43"/>
    </row>
    <row r="174" spans="1:52" s="59" customFormat="1" x14ac:dyDescent="0.2">
      <c r="A174" s="75" t="s">
        <v>273</v>
      </c>
      <c r="C174" s="49"/>
      <c r="D174" s="48"/>
      <c r="E174" s="47"/>
      <c r="F174" s="69"/>
      <c r="G174" s="49"/>
      <c r="H174" s="84"/>
      <c r="I174" s="48"/>
      <c r="J174" s="72"/>
      <c r="K174" s="48"/>
      <c r="L174" s="53"/>
      <c r="M174" s="53"/>
      <c r="N174" s="49"/>
      <c r="O174" s="50"/>
      <c r="P174" s="74">
        <f t="shared" si="17"/>
        <v>0</v>
      </c>
      <c r="Q174" s="68"/>
      <c r="R174" s="68"/>
      <c r="S174" s="68"/>
      <c r="T174" s="68"/>
      <c r="U174" s="68"/>
      <c r="V174" s="68"/>
      <c r="W174" s="68"/>
      <c r="X174" s="68"/>
      <c r="Y174" s="68"/>
      <c r="Z174" s="68"/>
      <c r="AA174" s="68"/>
      <c r="AB174" s="68"/>
      <c r="AC174" s="68"/>
      <c r="AD174" s="68"/>
      <c r="AE174" s="68"/>
      <c r="AF174" s="68"/>
      <c r="AG174" s="68"/>
      <c r="AH174" s="68"/>
      <c r="AI174" s="68"/>
      <c r="AJ174" s="68"/>
      <c r="AK174" s="68"/>
      <c r="AL174" s="68"/>
      <c r="AM174" s="68"/>
      <c r="AN174" s="68"/>
      <c r="AO174" s="68"/>
      <c r="AP174" s="68"/>
      <c r="AQ174" s="68"/>
      <c r="AR174" s="68"/>
      <c r="AS174" s="68"/>
      <c r="AT174" s="68"/>
      <c r="AU174" s="68"/>
      <c r="AV174" s="68"/>
      <c r="AW174" s="68"/>
      <c r="AX174" s="68"/>
      <c r="AY174" s="68"/>
      <c r="AZ174" s="68"/>
    </row>
    <row r="175" spans="1:52" s="59" customFormat="1" x14ac:dyDescent="0.2">
      <c r="A175" s="56"/>
      <c r="B175" s="59" t="s">
        <v>274</v>
      </c>
      <c r="C175" s="59" t="s">
        <v>275</v>
      </c>
      <c r="D175" s="69">
        <v>34.82</v>
      </c>
      <c r="E175" s="70">
        <v>508262.2</v>
      </c>
      <c r="F175" s="69">
        <v>14596.846639862148</v>
      </c>
      <c r="G175" s="70">
        <v>675199.39</v>
      </c>
      <c r="H175" s="71">
        <v>19391.136990235496</v>
      </c>
      <c r="I175" s="72">
        <v>7163.6832280298677</v>
      </c>
      <c r="J175" s="72">
        <v>7.906375646180356</v>
      </c>
      <c r="K175" s="72">
        <v>11265.773693279723</v>
      </c>
      <c r="L175" s="72">
        <v>953.77369327972428</v>
      </c>
      <c r="M175" s="72"/>
      <c r="N175" s="67">
        <v>567501.32999999996</v>
      </c>
      <c r="O175" s="73">
        <v>16298.142734060883</v>
      </c>
      <c r="P175" s="74">
        <f t="shared" si="17"/>
        <v>0</v>
      </c>
      <c r="Q175" s="83"/>
      <c r="R175" s="83"/>
      <c r="S175" s="83"/>
      <c r="T175" s="83"/>
      <c r="U175" s="83"/>
      <c r="V175" s="83"/>
      <c r="W175" s="83"/>
      <c r="X175" s="83"/>
      <c r="Y175" s="83"/>
      <c r="Z175" s="83"/>
      <c r="AA175" s="83"/>
      <c r="AB175" s="83"/>
      <c r="AC175" s="68"/>
      <c r="AD175" s="68"/>
      <c r="AE175" s="68"/>
      <c r="AF175" s="68"/>
      <c r="AG175" s="68"/>
      <c r="AH175" s="68"/>
      <c r="AI175" s="68"/>
      <c r="AJ175" s="68"/>
      <c r="AK175" s="68"/>
      <c r="AL175" s="68"/>
      <c r="AM175" s="68"/>
      <c r="AN175" s="68"/>
      <c r="AO175" s="68"/>
      <c r="AP175" s="68"/>
      <c r="AQ175" s="68"/>
      <c r="AR175" s="68"/>
      <c r="AS175" s="68"/>
      <c r="AT175" s="68"/>
      <c r="AU175" s="68"/>
      <c r="AV175" s="68"/>
      <c r="AW175" s="68"/>
      <c r="AX175" s="68"/>
      <c r="AY175" s="68"/>
      <c r="AZ175" s="68"/>
    </row>
    <row r="176" spans="1:52" s="59" customFormat="1" x14ac:dyDescent="0.2">
      <c r="A176" s="56"/>
      <c r="B176" s="59" t="s">
        <v>276</v>
      </c>
      <c r="C176" s="59" t="s">
        <v>277</v>
      </c>
      <c r="D176" s="69">
        <v>107.10000000000001</v>
      </c>
      <c r="E176" s="70">
        <v>2426275.33</v>
      </c>
      <c r="F176" s="69">
        <v>22654.298132586366</v>
      </c>
      <c r="G176" s="70">
        <v>2461767.9900000002</v>
      </c>
      <c r="H176" s="71">
        <v>22985.695518207282</v>
      </c>
      <c r="I176" s="72">
        <v>4803.7463118580763</v>
      </c>
      <c r="J176" s="72">
        <v>256.27899159663866</v>
      </c>
      <c r="K176" s="72">
        <v>16972.711577964517</v>
      </c>
      <c r="L176" s="72">
        <v>922.0482726423902</v>
      </c>
      <c r="M176" s="72">
        <v>30.91036414565826</v>
      </c>
      <c r="N176" s="67">
        <v>654236.80000000005</v>
      </c>
      <c r="O176" s="73">
        <v>6108.6535947712418</v>
      </c>
      <c r="P176" s="74">
        <f t="shared" si="17"/>
        <v>0</v>
      </c>
      <c r="Q176" s="83"/>
      <c r="R176" s="83"/>
      <c r="S176" s="83"/>
      <c r="T176" s="83"/>
      <c r="U176" s="83"/>
      <c r="V176" s="83"/>
      <c r="W176" s="83"/>
      <c r="X176" s="83"/>
      <c r="Y176" s="83"/>
      <c r="Z176" s="83"/>
      <c r="AA176" s="83"/>
      <c r="AB176" s="83"/>
      <c r="AC176" s="68"/>
      <c r="AD176" s="68"/>
      <c r="AE176" s="68"/>
      <c r="AF176" s="68"/>
      <c r="AG176" s="68"/>
      <c r="AH176" s="68"/>
      <c r="AI176" s="68"/>
      <c r="AJ176" s="68"/>
      <c r="AK176" s="68"/>
      <c r="AL176" s="68"/>
      <c r="AM176" s="68"/>
      <c r="AN176" s="68"/>
      <c r="AO176" s="68"/>
      <c r="AP176" s="68"/>
      <c r="AQ176" s="68"/>
      <c r="AR176" s="68"/>
      <c r="AS176" s="68"/>
      <c r="AT176" s="68"/>
      <c r="AU176" s="68"/>
      <c r="AV176" s="68"/>
      <c r="AW176" s="68"/>
      <c r="AX176" s="68"/>
      <c r="AY176" s="68"/>
      <c r="AZ176" s="68"/>
    </row>
    <row r="177" spans="1:52" s="59" customFormat="1" x14ac:dyDescent="0.2">
      <c r="A177" s="56"/>
      <c r="B177" s="59" t="s">
        <v>278</v>
      </c>
      <c r="C177" s="59" t="s">
        <v>279</v>
      </c>
      <c r="D177" s="69">
        <v>120.62</v>
      </c>
      <c r="E177" s="70">
        <v>2830002.64</v>
      </c>
      <c r="F177" s="69">
        <v>23462.134306085227</v>
      </c>
      <c r="G177" s="70">
        <v>2673429.5499999998</v>
      </c>
      <c r="H177" s="71">
        <v>22164.065246227819</v>
      </c>
      <c r="I177" s="72">
        <v>5171.5523130492447</v>
      </c>
      <c r="J177" s="72">
        <v>988.08149560603545</v>
      </c>
      <c r="K177" s="72">
        <v>15452.965843143757</v>
      </c>
      <c r="L177" s="72">
        <v>551.46559442878458</v>
      </c>
      <c r="M177" s="72"/>
      <c r="N177" s="67">
        <v>554790.80000000005</v>
      </c>
      <c r="O177" s="73">
        <v>4599.4926214558118</v>
      </c>
      <c r="P177" s="74">
        <f t="shared" si="17"/>
        <v>0</v>
      </c>
      <c r="Q177" s="83"/>
      <c r="R177" s="83"/>
      <c r="S177" s="83"/>
      <c r="T177" s="83"/>
      <c r="U177" s="83"/>
      <c r="V177" s="83"/>
      <c r="W177" s="83"/>
      <c r="X177" s="83"/>
      <c r="Y177" s="83"/>
      <c r="Z177" s="83"/>
      <c r="AA177" s="83"/>
      <c r="AB177" s="83"/>
      <c r="AC177" s="68"/>
      <c r="AD177" s="68"/>
      <c r="AE177" s="68"/>
      <c r="AF177" s="68"/>
      <c r="AG177" s="68"/>
      <c r="AH177" s="68"/>
      <c r="AI177" s="68"/>
      <c r="AJ177" s="68"/>
      <c r="AK177" s="68"/>
      <c r="AL177" s="68"/>
      <c r="AM177" s="68"/>
      <c r="AN177" s="68"/>
      <c r="AO177" s="68"/>
      <c r="AP177" s="68"/>
      <c r="AQ177" s="68"/>
      <c r="AR177" s="68"/>
      <c r="AS177" s="68"/>
      <c r="AT177" s="68"/>
      <c r="AU177" s="68"/>
      <c r="AV177" s="68"/>
      <c r="AW177" s="68"/>
      <c r="AX177" s="68"/>
      <c r="AY177" s="68"/>
      <c r="AZ177" s="68"/>
    </row>
    <row r="178" spans="1:52" s="59" customFormat="1" x14ac:dyDescent="0.2">
      <c r="A178" s="56"/>
      <c r="B178" s="59" t="s">
        <v>280</v>
      </c>
      <c r="C178" s="59" t="s">
        <v>281</v>
      </c>
      <c r="D178" s="69">
        <v>3274.9199999999996</v>
      </c>
      <c r="E178" s="70">
        <v>32807481.82</v>
      </c>
      <c r="F178" s="69">
        <v>10017.796410293993</v>
      </c>
      <c r="G178" s="70">
        <v>36093604.810000002</v>
      </c>
      <c r="H178" s="71">
        <v>11021.217254161937</v>
      </c>
      <c r="I178" s="72">
        <v>2268.1956200456807</v>
      </c>
      <c r="J178" s="72">
        <v>171.57955614182947</v>
      </c>
      <c r="K178" s="72">
        <v>7828.6258626164908</v>
      </c>
      <c r="L178" s="72">
        <v>676.31354048343178</v>
      </c>
      <c r="M178" s="72">
        <v>76.502674874500755</v>
      </c>
      <c r="N178" s="67">
        <v>4859578.87</v>
      </c>
      <c r="O178" s="73">
        <v>1483.8771237159995</v>
      </c>
      <c r="P178" s="74">
        <f t="shared" si="17"/>
        <v>0</v>
      </c>
      <c r="Q178" s="83"/>
      <c r="R178" s="83"/>
      <c r="S178" s="83"/>
      <c r="T178" s="83"/>
      <c r="U178" s="83"/>
      <c r="V178" s="83"/>
      <c r="W178" s="83"/>
      <c r="X178" s="83"/>
      <c r="Y178" s="83"/>
      <c r="Z178" s="83"/>
      <c r="AA178" s="83"/>
      <c r="AB178" s="83"/>
      <c r="AC178" s="68"/>
      <c r="AD178" s="68"/>
      <c r="AE178" s="68"/>
      <c r="AF178" s="68"/>
      <c r="AG178" s="68"/>
      <c r="AH178" s="68"/>
      <c r="AI178" s="68"/>
      <c r="AJ178" s="68"/>
      <c r="AK178" s="68"/>
      <c r="AL178" s="68"/>
      <c r="AM178" s="68"/>
      <c r="AN178" s="68"/>
      <c r="AO178" s="68"/>
      <c r="AP178" s="68"/>
      <c r="AQ178" s="68"/>
      <c r="AR178" s="68"/>
      <c r="AS178" s="68"/>
      <c r="AT178" s="68"/>
      <c r="AU178" s="68"/>
      <c r="AV178" s="68"/>
      <c r="AW178" s="68"/>
      <c r="AX178" s="68"/>
      <c r="AY178" s="68"/>
      <c r="AZ178" s="68"/>
    </row>
    <row r="179" spans="1:52" s="59" customFormat="1" x14ac:dyDescent="0.2">
      <c r="A179" s="56"/>
      <c r="B179" s="59" t="s">
        <v>282</v>
      </c>
      <c r="C179" s="59" t="s">
        <v>283</v>
      </c>
      <c r="D179" s="69">
        <v>655.08000000000015</v>
      </c>
      <c r="E179" s="70">
        <v>7354335.3899999997</v>
      </c>
      <c r="F179" s="69">
        <v>11226.621771386697</v>
      </c>
      <c r="G179" s="70">
        <v>7526741.1600000001</v>
      </c>
      <c r="H179" s="71">
        <v>11489.804542956583</v>
      </c>
      <c r="I179" s="72">
        <v>2151.7890028698785</v>
      </c>
      <c r="J179" s="72">
        <v>259.81970141051471</v>
      </c>
      <c r="K179" s="72">
        <v>8358.9386487146585</v>
      </c>
      <c r="L179" s="72">
        <v>695.15584356109173</v>
      </c>
      <c r="M179" s="72">
        <v>24.101346400439635</v>
      </c>
      <c r="N179" s="67">
        <v>897532.18</v>
      </c>
      <c r="O179" s="73">
        <v>1370.1107956280146</v>
      </c>
      <c r="P179" s="74">
        <f t="shared" si="17"/>
        <v>0</v>
      </c>
      <c r="Q179" s="83"/>
      <c r="R179" s="83"/>
      <c r="S179" s="83"/>
      <c r="T179" s="83"/>
      <c r="U179" s="83"/>
      <c r="V179" s="83"/>
      <c r="W179" s="83"/>
      <c r="X179" s="83"/>
      <c r="Y179" s="83"/>
      <c r="Z179" s="83"/>
      <c r="AA179" s="83"/>
      <c r="AB179" s="83"/>
      <c r="AC179" s="68"/>
      <c r="AD179" s="68"/>
      <c r="AE179" s="68"/>
      <c r="AF179" s="68"/>
      <c r="AG179" s="68"/>
      <c r="AH179" s="68"/>
      <c r="AI179" s="68"/>
      <c r="AJ179" s="68"/>
      <c r="AK179" s="68"/>
      <c r="AL179" s="68"/>
      <c r="AM179" s="68"/>
      <c r="AN179" s="68"/>
      <c r="AO179" s="68"/>
      <c r="AP179" s="68"/>
      <c r="AQ179" s="68"/>
      <c r="AR179" s="68"/>
      <c r="AS179" s="68"/>
      <c r="AT179" s="68"/>
      <c r="AU179" s="68"/>
      <c r="AV179" s="68"/>
      <c r="AW179" s="68"/>
      <c r="AX179" s="68"/>
      <c r="AY179" s="68"/>
      <c r="AZ179" s="68"/>
    </row>
    <row r="180" spans="1:52" s="59" customFormat="1" x14ac:dyDescent="0.2">
      <c r="A180" s="56"/>
      <c r="B180" s="59" t="s">
        <v>284</v>
      </c>
      <c r="C180" s="59" t="s">
        <v>285</v>
      </c>
      <c r="D180" s="69">
        <v>898.61</v>
      </c>
      <c r="E180" s="70">
        <v>10054097.24</v>
      </c>
      <c r="F180" s="69">
        <v>11188.499170941788</v>
      </c>
      <c r="G180" s="70">
        <v>10100815.66</v>
      </c>
      <c r="H180" s="71">
        <v>11240.488821624509</v>
      </c>
      <c r="I180" s="72">
        <v>2692.8392517332322</v>
      </c>
      <c r="J180" s="72">
        <v>222.61697510599706</v>
      </c>
      <c r="K180" s="72">
        <v>7420.7121888249621</v>
      </c>
      <c r="L180" s="72">
        <v>902.15720946795602</v>
      </c>
      <c r="M180" s="72">
        <v>2.1631964923604232</v>
      </c>
      <c r="N180" s="67">
        <v>2492399.4</v>
      </c>
      <c r="O180" s="73">
        <v>2773.6163630495985</v>
      </c>
      <c r="P180" s="74">
        <f t="shared" si="17"/>
        <v>0</v>
      </c>
      <c r="Q180" s="83"/>
      <c r="R180" s="83"/>
      <c r="S180" s="83"/>
      <c r="T180" s="83"/>
      <c r="U180" s="83"/>
      <c r="V180" s="83"/>
      <c r="W180" s="83"/>
      <c r="X180" s="83"/>
      <c r="Y180" s="83"/>
      <c r="Z180" s="83"/>
      <c r="AA180" s="83"/>
      <c r="AB180" s="83"/>
      <c r="AC180" s="68"/>
      <c r="AD180" s="68"/>
      <c r="AE180" s="68"/>
      <c r="AF180" s="68"/>
      <c r="AG180" s="68"/>
      <c r="AH180" s="68"/>
      <c r="AI180" s="68"/>
      <c r="AJ180" s="68"/>
      <c r="AK180" s="68"/>
      <c r="AL180" s="68"/>
      <c r="AM180" s="68"/>
      <c r="AN180" s="68"/>
      <c r="AO180" s="68"/>
      <c r="AP180" s="68"/>
      <c r="AQ180" s="68"/>
      <c r="AR180" s="68"/>
      <c r="AS180" s="68"/>
      <c r="AT180" s="68"/>
      <c r="AU180" s="68"/>
      <c r="AV180" s="68"/>
      <c r="AW180" s="68"/>
      <c r="AX180" s="68"/>
      <c r="AY180" s="68"/>
      <c r="AZ180" s="68"/>
    </row>
    <row r="181" spans="1:52" s="49" customFormat="1" x14ac:dyDescent="0.2">
      <c r="A181" s="75"/>
      <c r="C181" s="49" t="s">
        <v>35</v>
      </c>
      <c r="D181" s="48">
        <f>SUM(D175:D180)</f>
        <v>5091.1499999999996</v>
      </c>
      <c r="E181" s="47">
        <f>SUM(E175:E180)</f>
        <v>55980454.620000005</v>
      </c>
      <c r="F181" s="77">
        <f>E181/D181</f>
        <v>10995.640399516811</v>
      </c>
      <c r="G181" s="49">
        <f>SUM(G175:G180)</f>
        <v>59531558.560000002</v>
      </c>
      <c r="H181" s="76">
        <f>G181/D181</f>
        <v>11693.145666499711</v>
      </c>
      <c r="I181" s="53">
        <f>'[1]Master by county 1516'!O179</f>
        <v>2483.7765023619418</v>
      </c>
      <c r="J181" s="53">
        <f>'[1]Master by county 1516'!AM179</f>
        <v>211.94877778105149</v>
      </c>
      <c r="K181" s="77">
        <f>'[1]Master by county 1516'!BM179</f>
        <v>8221.3667855003296</v>
      </c>
      <c r="L181" s="77">
        <f>'[1]Master by county 1516'!DZ179</f>
        <v>722.70949981831222</v>
      </c>
      <c r="M181" s="77">
        <f>'[1]Master by county 1516'!EZ179</f>
        <v>53.344101038075884</v>
      </c>
      <c r="N181" s="90">
        <f>SUM(N175:N180)</f>
        <v>10026039.379999999</v>
      </c>
      <c r="O181" s="78">
        <f>N181/D181</f>
        <v>1969.3074020604381</v>
      </c>
      <c r="P181" s="74">
        <f t="shared" si="17"/>
        <v>0</v>
      </c>
      <c r="Q181" s="43"/>
      <c r="R181" s="43"/>
      <c r="S181" s="43"/>
      <c r="T181" s="43"/>
      <c r="U181" s="43"/>
      <c r="V181" s="43"/>
      <c r="W181" s="43"/>
      <c r="X181" s="43"/>
      <c r="Y181" s="43"/>
      <c r="Z181" s="43"/>
      <c r="AA181" s="43"/>
      <c r="AB181" s="43"/>
      <c r="AC181" s="43"/>
      <c r="AD181" s="43"/>
      <c r="AE181" s="43"/>
      <c r="AF181" s="43"/>
      <c r="AG181" s="43"/>
      <c r="AH181" s="43"/>
      <c r="AI181" s="43"/>
      <c r="AJ181" s="43"/>
      <c r="AK181" s="43"/>
      <c r="AL181" s="43"/>
      <c r="AM181" s="43"/>
      <c r="AN181" s="43"/>
      <c r="AO181" s="43"/>
      <c r="AP181" s="43"/>
      <c r="AQ181" s="43"/>
      <c r="AR181" s="43"/>
      <c r="AS181" s="43"/>
      <c r="AT181" s="43"/>
      <c r="AU181" s="43"/>
      <c r="AV181" s="43"/>
      <c r="AW181" s="43"/>
      <c r="AX181" s="43"/>
      <c r="AY181" s="43"/>
      <c r="AZ181" s="43"/>
    </row>
    <row r="182" spans="1:52" s="49" customFormat="1" ht="4.5" customHeight="1" x14ac:dyDescent="0.2">
      <c r="A182" s="75"/>
      <c r="D182" s="48"/>
      <c r="E182" s="47"/>
      <c r="F182" s="77"/>
      <c r="H182" s="76"/>
      <c r="I182" s="53"/>
      <c r="J182" s="53"/>
      <c r="K182" s="77"/>
      <c r="L182" s="77"/>
      <c r="M182" s="77"/>
      <c r="N182" s="90"/>
      <c r="O182" s="78"/>
      <c r="P182" s="74"/>
      <c r="Q182" s="43"/>
      <c r="R182" s="43"/>
      <c r="S182" s="43"/>
      <c r="T182" s="43"/>
      <c r="U182" s="43"/>
      <c r="V182" s="43"/>
      <c r="W182" s="43"/>
      <c r="X182" s="43"/>
      <c r="Y182" s="43"/>
      <c r="Z182" s="43"/>
      <c r="AA182" s="43"/>
      <c r="AB182" s="43"/>
      <c r="AC182" s="43"/>
      <c r="AD182" s="43"/>
      <c r="AE182" s="43"/>
      <c r="AF182" s="43"/>
      <c r="AG182" s="43"/>
      <c r="AH182" s="43"/>
      <c r="AI182" s="43"/>
      <c r="AJ182" s="43"/>
      <c r="AK182" s="43"/>
      <c r="AL182" s="43"/>
      <c r="AM182" s="43"/>
      <c r="AN182" s="43"/>
      <c r="AO182" s="43"/>
      <c r="AP182" s="43"/>
      <c r="AQ182" s="43"/>
      <c r="AR182" s="43"/>
      <c r="AS182" s="43"/>
      <c r="AT182" s="43"/>
      <c r="AU182" s="43"/>
      <c r="AV182" s="43"/>
      <c r="AW182" s="43"/>
      <c r="AX182" s="43"/>
      <c r="AY182" s="43"/>
      <c r="AZ182" s="43"/>
    </row>
    <row r="183" spans="1:52" s="59" customFormat="1" x14ac:dyDescent="0.2">
      <c r="A183" s="75" t="s">
        <v>286</v>
      </c>
      <c r="C183" s="49"/>
      <c r="D183" s="48"/>
      <c r="E183" s="47"/>
      <c r="F183" s="69"/>
      <c r="G183" s="49"/>
      <c r="H183" s="84"/>
      <c r="I183" s="48"/>
      <c r="J183" s="53"/>
      <c r="K183" s="48"/>
      <c r="L183" s="53"/>
      <c r="M183" s="53"/>
      <c r="N183" s="49"/>
      <c r="O183" s="50"/>
      <c r="P183" s="74">
        <f t="shared" si="17"/>
        <v>0</v>
      </c>
      <c r="Q183" s="68"/>
      <c r="R183" s="68"/>
      <c r="S183" s="68"/>
      <c r="T183" s="68"/>
      <c r="U183" s="68"/>
      <c r="V183" s="68"/>
      <c r="W183" s="68"/>
      <c r="X183" s="68"/>
      <c r="Y183" s="68"/>
      <c r="Z183" s="68"/>
      <c r="AA183" s="68"/>
      <c r="AB183" s="68"/>
      <c r="AC183" s="68"/>
      <c r="AD183" s="68"/>
      <c r="AE183" s="68"/>
      <c r="AF183" s="68"/>
      <c r="AG183" s="68"/>
      <c r="AH183" s="68"/>
      <c r="AI183" s="68"/>
      <c r="AJ183" s="68"/>
      <c r="AK183" s="68"/>
      <c r="AL183" s="68"/>
      <c r="AM183" s="68"/>
      <c r="AN183" s="68"/>
      <c r="AO183" s="68"/>
      <c r="AP183" s="68"/>
      <c r="AQ183" s="68"/>
      <c r="AR183" s="68"/>
      <c r="AS183" s="68"/>
      <c r="AT183" s="68"/>
      <c r="AU183" s="68"/>
      <c r="AV183" s="68"/>
      <c r="AW183" s="68"/>
      <c r="AX183" s="68"/>
      <c r="AY183" s="68"/>
      <c r="AZ183" s="68"/>
    </row>
    <row r="184" spans="1:52" s="59" customFormat="1" x14ac:dyDescent="0.2">
      <c r="A184" s="56"/>
      <c r="B184" s="59" t="s">
        <v>287</v>
      </c>
      <c r="C184" s="59" t="s">
        <v>288</v>
      </c>
      <c r="D184" s="69">
        <v>76.899999999999991</v>
      </c>
      <c r="E184" s="70">
        <v>1826340.77</v>
      </c>
      <c r="F184" s="69">
        <v>23749.554876462942</v>
      </c>
      <c r="G184" s="70">
        <v>1926637.6</v>
      </c>
      <c r="H184" s="71">
        <v>25053.804941482449</v>
      </c>
      <c r="I184" s="72"/>
      <c r="J184" s="72">
        <v>334.97789336801043</v>
      </c>
      <c r="K184" s="72">
        <v>22105.524447334206</v>
      </c>
      <c r="L184" s="72">
        <v>1597.0297789336803</v>
      </c>
      <c r="M184" s="72">
        <v>1016.2728218465542</v>
      </c>
      <c r="N184" s="67">
        <v>516209.97</v>
      </c>
      <c r="O184" s="73">
        <v>6712.7434330299093</v>
      </c>
      <c r="P184" s="74">
        <f t="shared" si="17"/>
        <v>0</v>
      </c>
      <c r="Q184" s="83"/>
      <c r="R184" s="83"/>
      <c r="S184" s="83"/>
      <c r="T184" s="83"/>
      <c r="U184" s="68"/>
      <c r="V184" s="68"/>
      <c r="W184" s="68"/>
      <c r="X184" s="68"/>
      <c r="Y184" s="68"/>
      <c r="Z184" s="68"/>
      <c r="AA184" s="68"/>
      <c r="AB184" s="68"/>
      <c r="AC184" s="68"/>
      <c r="AD184" s="68"/>
      <c r="AE184" s="68"/>
      <c r="AF184" s="68"/>
      <c r="AG184" s="68"/>
      <c r="AH184" s="68"/>
      <c r="AI184" s="68"/>
      <c r="AJ184" s="68"/>
      <c r="AK184" s="68"/>
      <c r="AL184" s="68"/>
      <c r="AM184" s="68"/>
      <c r="AN184" s="68"/>
      <c r="AO184" s="68"/>
      <c r="AP184" s="68"/>
      <c r="AQ184" s="68"/>
      <c r="AR184" s="68"/>
      <c r="AS184" s="68"/>
      <c r="AT184" s="68"/>
      <c r="AU184" s="68"/>
      <c r="AV184" s="68"/>
      <c r="AW184" s="68"/>
      <c r="AX184" s="68"/>
      <c r="AY184" s="68"/>
      <c r="AZ184" s="68"/>
    </row>
    <row r="185" spans="1:52" s="59" customFormat="1" x14ac:dyDescent="0.2">
      <c r="A185" s="56"/>
      <c r="B185" s="59" t="s">
        <v>289</v>
      </c>
      <c r="C185" s="59" t="s">
        <v>290</v>
      </c>
      <c r="D185" s="69">
        <v>83.149999999999991</v>
      </c>
      <c r="E185" s="70">
        <v>1771993.13</v>
      </c>
      <c r="F185" s="69">
        <v>21310.801322910404</v>
      </c>
      <c r="G185" s="70">
        <v>1975903.77</v>
      </c>
      <c r="H185" s="71">
        <v>23763.124113048711</v>
      </c>
      <c r="I185" s="72">
        <v>1830.8033674082988</v>
      </c>
      <c r="J185" s="72">
        <v>218.92026458208062</v>
      </c>
      <c r="K185" s="72">
        <v>21091.720986169577</v>
      </c>
      <c r="L185" s="72">
        <v>621.67949488875536</v>
      </c>
      <c r="M185" s="72"/>
      <c r="N185" s="67">
        <v>819997.48</v>
      </c>
      <c r="O185" s="73">
        <v>9861.6654239326526</v>
      </c>
      <c r="P185" s="74">
        <f t="shared" si="17"/>
        <v>0</v>
      </c>
      <c r="Q185" s="83"/>
      <c r="R185" s="83"/>
      <c r="S185" s="83"/>
      <c r="T185" s="83"/>
      <c r="U185" s="68"/>
      <c r="V185" s="68"/>
      <c r="W185" s="68"/>
      <c r="X185" s="68"/>
      <c r="Y185" s="68"/>
      <c r="Z185" s="68"/>
      <c r="AA185" s="68"/>
      <c r="AB185" s="68"/>
      <c r="AC185" s="68"/>
      <c r="AD185" s="68"/>
      <c r="AE185" s="68"/>
      <c r="AF185" s="68"/>
      <c r="AG185" s="68"/>
      <c r="AH185" s="68"/>
      <c r="AI185" s="68"/>
      <c r="AJ185" s="68"/>
      <c r="AK185" s="68"/>
      <c r="AL185" s="68"/>
      <c r="AM185" s="68"/>
      <c r="AN185" s="68"/>
      <c r="AO185" s="68"/>
      <c r="AP185" s="68"/>
      <c r="AQ185" s="68"/>
      <c r="AR185" s="68"/>
      <c r="AS185" s="68"/>
      <c r="AT185" s="68"/>
      <c r="AU185" s="68"/>
      <c r="AV185" s="68"/>
      <c r="AW185" s="68"/>
      <c r="AX185" s="68"/>
      <c r="AY185" s="68"/>
      <c r="AZ185" s="68"/>
    </row>
    <row r="186" spans="1:52" s="59" customFormat="1" x14ac:dyDescent="0.2">
      <c r="A186" s="56"/>
      <c r="B186" s="59" t="s">
        <v>291</v>
      </c>
      <c r="C186" s="59" t="s">
        <v>292</v>
      </c>
      <c r="D186" s="69">
        <v>80.3</v>
      </c>
      <c r="E186" s="70">
        <v>1224484.6200000001</v>
      </c>
      <c r="F186" s="69">
        <v>15248.874470734747</v>
      </c>
      <c r="G186" s="70">
        <v>1265759.6599999999</v>
      </c>
      <c r="H186" s="71">
        <v>15762.884931506849</v>
      </c>
      <c r="I186" s="72">
        <v>4764.8500622665006</v>
      </c>
      <c r="J186" s="72">
        <v>373.4387297633873</v>
      </c>
      <c r="K186" s="72">
        <v>9721.6016189290167</v>
      </c>
      <c r="L186" s="72">
        <v>902.99452054794517</v>
      </c>
      <c r="M186" s="72"/>
      <c r="N186" s="67">
        <v>248088.79</v>
      </c>
      <c r="O186" s="73">
        <v>3089.5241594022418</v>
      </c>
      <c r="P186" s="74">
        <f t="shared" si="17"/>
        <v>0</v>
      </c>
      <c r="Q186" s="83"/>
      <c r="R186" s="83"/>
      <c r="S186" s="83"/>
      <c r="T186" s="83"/>
      <c r="U186" s="68"/>
      <c r="V186" s="68"/>
      <c r="W186" s="68"/>
      <c r="X186" s="68"/>
      <c r="Y186" s="68"/>
      <c r="Z186" s="68"/>
      <c r="AA186" s="68"/>
      <c r="AB186" s="68"/>
      <c r="AC186" s="68"/>
      <c r="AD186" s="68"/>
      <c r="AE186" s="68"/>
      <c r="AF186" s="68"/>
      <c r="AG186" s="68"/>
      <c r="AH186" s="68"/>
      <c r="AI186" s="68"/>
      <c r="AJ186" s="68"/>
      <c r="AK186" s="68"/>
      <c r="AL186" s="68"/>
      <c r="AM186" s="68"/>
      <c r="AN186" s="68"/>
      <c r="AO186" s="68"/>
      <c r="AP186" s="68"/>
      <c r="AQ186" s="68"/>
      <c r="AR186" s="68"/>
      <c r="AS186" s="68"/>
      <c r="AT186" s="68"/>
      <c r="AU186" s="68"/>
      <c r="AV186" s="68"/>
      <c r="AW186" s="68"/>
      <c r="AX186" s="68"/>
      <c r="AY186" s="68"/>
      <c r="AZ186" s="68"/>
    </row>
    <row r="187" spans="1:52" s="59" customFormat="1" x14ac:dyDescent="0.2">
      <c r="A187" s="56"/>
      <c r="B187" s="59" t="s">
        <v>293</v>
      </c>
      <c r="C187" s="59" t="s">
        <v>294</v>
      </c>
      <c r="D187" s="69">
        <v>216.10999999999999</v>
      </c>
      <c r="E187" s="70">
        <v>3093023.1</v>
      </c>
      <c r="F187" s="69">
        <v>14312.262736569341</v>
      </c>
      <c r="G187" s="70">
        <v>3132145.3</v>
      </c>
      <c r="H187" s="71">
        <v>14493.29184211744</v>
      </c>
      <c r="I187" s="72">
        <v>1950.3817037619729</v>
      </c>
      <c r="J187" s="72">
        <v>526.81375225579563</v>
      </c>
      <c r="K187" s="72">
        <v>11588.98204618019</v>
      </c>
      <c r="L187" s="72">
        <v>386.92587108417013</v>
      </c>
      <c r="M187" s="72">
        <v>40.188468835315348</v>
      </c>
      <c r="N187" s="67">
        <v>762182.16</v>
      </c>
      <c r="O187" s="73">
        <v>3526.825042802277</v>
      </c>
      <c r="P187" s="74">
        <f t="shared" si="17"/>
        <v>0</v>
      </c>
      <c r="Q187" s="83"/>
      <c r="R187" s="83"/>
      <c r="S187" s="83"/>
      <c r="T187" s="83"/>
      <c r="U187" s="68"/>
      <c r="V187" s="68"/>
      <c r="W187" s="68"/>
      <c r="X187" s="68"/>
      <c r="Y187" s="68"/>
      <c r="Z187" s="68"/>
      <c r="AA187" s="68"/>
      <c r="AB187" s="68"/>
      <c r="AC187" s="68"/>
      <c r="AD187" s="68"/>
      <c r="AE187" s="68"/>
      <c r="AF187" s="68"/>
      <c r="AG187" s="68"/>
      <c r="AH187" s="68"/>
      <c r="AI187" s="68"/>
      <c r="AJ187" s="68"/>
      <c r="AK187" s="68"/>
      <c r="AL187" s="68"/>
      <c r="AM187" s="68"/>
      <c r="AN187" s="68"/>
      <c r="AO187" s="68"/>
      <c r="AP187" s="68"/>
      <c r="AQ187" s="68"/>
      <c r="AR187" s="68"/>
      <c r="AS187" s="68"/>
      <c r="AT187" s="68"/>
      <c r="AU187" s="68"/>
      <c r="AV187" s="68"/>
      <c r="AW187" s="68"/>
      <c r="AX187" s="68"/>
      <c r="AY187" s="68"/>
      <c r="AZ187" s="68"/>
    </row>
    <row r="188" spans="1:52" s="59" customFormat="1" x14ac:dyDescent="0.2">
      <c r="A188" s="56"/>
      <c r="B188" s="59" t="s">
        <v>295</v>
      </c>
      <c r="C188" s="59" t="s">
        <v>296</v>
      </c>
      <c r="D188" s="69">
        <v>66.349999999999994</v>
      </c>
      <c r="E188" s="70">
        <v>1941584.76</v>
      </c>
      <c r="F188" s="69">
        <v>29262.769555388095</v>
      </c>
      <c r="G188" s="70">
        <v>2073275.75</v>
      </c>
      <c r="H188" s="71">
        <v>31247.562170308971</v>
      </c>
      <c r="I188" s="72">
        <v>1748.6920874152224</v>
      </c>
      <c r="J188" s="72">
        <v>1388.7820648078371</v>
      </c>
      <c r="K188" s="72">
        <v>27099.138809344386</v>
      </c>
      <c r="L188" s="72">
        <v>861.91861341371532</v>
      </c>
      <c r="M188" s="72">
        <v>149.03059532780711</v>
      </c>
      <c r="N188" s="67">
        <v>882970.7</v>
      </c>
      <c r="O188" s="73">
        <v>13307.772418990204</v>
      </c>
      <c r="P188" s="74">
        <f t="shared" si="17"/>
        <v>0</v>
      </c>
      <c r="Q188" s="83"/>
      <c r="R188" s="83"/>
      <c r="S188" s="83"/>
      <c r="T188" s="83"/>
      <c r="U188" s="68"/>
      <c r="V188" s="68"/>
      <c r="W188" s="68"/>
      <c r="X188" s="68"/>
      <c r="Y188" s="68"/>
      <c r="Z188" s="68"/>
      <c r="AA188" s="68"/>
      <c r="AB188" s="68"/>
      <c r="AC188" s="68"/>
      <c r="AD188" s="68"/>
      <c r="AE188" s="68"/>
      <c r="AF188" s="68"/>
      <c r="AG188" s="68"/>
      <c r="AH188" s="68"/>
      <c r="AI188" s="68"/>
      <c r="AJ188" s="68"/>
      <c r="AK188" s="68"/>
      <c r="AL188" s="68"/>
      <c r="AM188" s="68"/>
      <c r="AN188" s="68"/>
      <c r="AO188" s="68"/>
      <c r="AP188" s="68"/>
      <c r="AQ188" s="68"/>
      <c r="AR188" s="68"/>
      <c r="AS188" s="68"/>
      <c r="AT188" s="68"/>
      <c r="AU188" s="68"/>
      <c r="AV188" s="68"/>
      <c r="AW188" s="68"/>
      <c r="AX188" s="68"/>
      <c r="AY188" s="68"/>
      <c r="AZ188" s="68"/>
    </row>
    <row r="189" spans="1:52" s="59" customFormat="1" x14ac:dyDescent="0.2">
      <c r="A189" s="56"/>
      <c r="B189" s="59" t="s">
        <v>297</v>
      </c>
      <c r="C189" s="59" t="s">
        <v>298</v>
      </c>
      <c r="D189" s="69">
        <v>69.010000000000019</v>
      </c>
      <c r="E189" s="70">
        <v>2099007.16</v>
      </c>
      <c r="F189" s="69">
        <v>30415.985509346465</v>
      </c>
      <c r="G189" s="70">
        <v>2243731.67</v>
      </c>
      <c r="H189" s="71">
        <v>32513.138240834651</v>
      </c>
      <c r="I189" s="72">
        <v>1508.421678017678</v>
      </c>
      <c r="J189" s="72">
        <v>203.61063613968983</v>
      </c>
      <c r="K189" s="72">
        <v>29465.792493841469</v>
      </c>
      <c r="L189" s="72">
        <v>1288.6332415591937</v>
      </c>
      <c r="M189" s="72">
        <v>46.680191276626566</v>
      </c>
      <c r="N189" s="67">
        <v>1457400.75</v>
      </c>
      <c r="O189" s="73">
        <v>21118.689320388345</v>
      </c>
      <c r="P189" s="74">
        <f t="shared" si="17"/>
        <v>0</v>
      </c>
      <c r="Q189" s="83"/>
      <c r="R189" s="83"/>
      <c r="S189" s="83"/>
      <c r="T189" s="83"/>
      <c r="U189" s="68"/>
      <c r="V189" s="68"/>
      <c r="W189" s="68"/>
      <c r="X189" s="68"/>
      <c r="Y189" s="68"/>
      <c r="Z189" s="68"/>
      <c r="AA189" s="68"/>
      <c r="AB189" s="68"/>
      <c r="AC189" s="68"/>
      <c r="AD189" s="68"/>
      <c r="AE189" s="68"/>
      <c r="AF189" s="68"/>
      <c r="AG189" s="68"/>
      <c r="AH189" s="68"/>
      <c r="AI189" s="68"/>
      <c r="AJ189" s="68"/>
      <c r="AK189" s="68"/>
      <c r="AL189" s="68"/>
      <c r="AM189" s="68"/>
      <c r="AN189" s="68"/>
      <c r="AO189" s="68"/>
      <c r="AP189" s="68"/>
      <c r="AQ189" s="68"/>
      <c r="AR189" s="68"/>
      <c r="AS189" s="68"/>
      <c r="AT189" s="68"/>
      <c r="AU189" s="68"/>
      <c r="AV189" s="68"/>
      <c r="AW189" s="68"/>
      <c r="AX189" s="68"/>
      <c r="AY189" s="68"/>
      <c r="AZ189" s="68"/>
    </row>
    <row r="190" spans="1:52" s="59" customFormat="1" x14ac:dyDescent="0.2">
      <c r="A190" s="56"/>
      <c r="B190" s="59" t="s">
        <v>299</v>
      </c>
      <c r="C190" s="59" t="s">
        <v>300</v>
      </c>
      <c r="D190" s="69">
        <v>26.1</v>
      </c>
      <c r="E190" s="70">
        <v>483542.54</v>
      </c>
      <c r="F190" s="69">
        <v>18526.534099616856</v>
      </c>
      <c r="G190" s="70">
        <v>446202.3</v>
      </c>
      <c r="H190" s="71">
        <v>17095.873563218389</v>
      </c>
      <c r="I190" s="72">
        <v>2299.2674329501915</v>
      </c>
      <c r="J190" s="72">
        <v>230.09961685823754</v>
      </c>
      <c r="K190" s="72">
        <v>13722.24827586207</v>
      </c>
      <c r="L190" s="72">
        <v>770.04367816091951</v>
      </c>
      <c r="M190" s="72">
        <v>74.214559386973178</v>
      </c>
      <c r="N190" s="67">
        <v>88295.37</v>
      </c>
      <c r="O190" s="73">
        <v>3382.9643678160915</v>
      </c>
      <c r="P190" s="74">
        <f t="shared" si="17"/>
        <v>0</v>
      </c>
      <c r="Q190" s="83"/>
      <c r="R190" s="83"/>
      <c r="S190" s="83"/>
      <c r="T190" s="83"/>
      <c r="U190" s="68"/>
      <c r="V190" s="68"/>
      <c r="W190" s="68"/>
      <c r="X190" s="68"/>
      <c r="Y190" s="68"/>
      <c r="Z190" s="68"/>
      <c r="AA190" s="68"/>
      <c r="AB190" s="68"/>
      <c r="AC190" s="68"/>
      <c r="AD190" s="68"/>
      <c r="AE190" s="68"/>
      <c r="AF190" s="68"/>
      <c r="AG190" s="68"/>
      <c r="AH190" s="68"/>
      <c r="AI190" s="68"/>
      <c r="AJ190" s="68"/>
      <c r="AK190" s="68"/>
      <c r="AL190" s="68"/>
      <c r="AM190" s="68"/>
      <c r="AN190" s="68"/>
      <c r="AO190" s="68"/>
      <c r="AP190" s="68"/>
      <c r="AQ190" s="68"/>
      <c r="AR190" s="68"/>
      <c r="AS190" s="68"/>
      <c r="AT190" s="68"/>
      <c r="AU190" s="68"/>
      <c r="AV190" s="68"/>
      <c r="AW190" s="68"/>
      <c r="AX190" s="68"/>
      <c r="AY190" s="68"/>
      <c r="AZ190" s="68"/>
    </row>
    <row r="191" spans="1:52" s="59" customFormat="1" x14ac:dyDescent="0.2">
      <c r="A191" s="56"/>
      <c r="B191" s="59" t="s">
        <v>301</v>
      </c>
      <c r="C191" s="59" t="s">
        <v>302</v>
      </c>
      <c r="D191" s="69">
        <v>914.51</v>
      </c>
      <c r="E191" s="70">
        <v>11767137.630000001</v>
      </c>
      <c r="F191" s="69">
        <v>12867.150310002078</v>
      </c>
      <c r="G191" s="70">
        <v>11996036.01</v>
      </c>
      <c r="H191" s="71">
        <v>13117.446512339942</v>
      </c>
      <c r="I191" s="72">
        <v>2835.4096510699719</v>
      </c>
      <c r="J191" s="72">
        <v>139.50722244699347</v>
      </c>
      <c r="K191" s="72">
        <v>8268.8773441515114</v>
      </c>
      <c r="L191" s="72">
        <v>1030.958382084395</v>
      </c>
      <c r="M191" s="72">
        <v>842.69391258706855</v>
      </c>
      <c r="N191" s="67">
        <v>1514968.53</v>
      </c>
      <c r="O191" s="73">
        <v>1656.5904473433861</v>
      </c>
      <c r="P191" s="74">
        <f t="shared" si="17"/>
        <v>0</v>
      </c>
      <c r="Q191" s="83"/>
      <c r="R191" s="83"/>
      <c r="S191" s="83"/>
      <c r="T191" s="83"/>
      <c r="U191" s="68"/>
      <c r="V191" s="68"/>
      <c r="W191" s="68"/>
      <c r="X191" s="68"/>
      <c r="Y191" s="68"/>
      <c r="Z191" s="68"/>
      <c r="AA191" s="68"/>
      <c r="AB191" s="68"/>
      <c r="AC191" s="68"/>
      <c r="AD191" s="68"/>
      <c r="AE191" s="68"/>
      <c r="AF191" s="68"/>
      <c r="AG191" s="68"/>
      <c r="AH191" s="68"/>
      <c r="AI191" s="68"/>
      <c r="AJ191" s="68"/>
      <c r="AK191" s="68"/>
      <c r="AL191" s="68"/>
      <c r="AM191" s="68"/>
      <c r="AN191" s="68"/>
      <c r="AO191" s="68"/>
      <c r="AP191" s="68"/>
      <c r="AQ191" s="68"/>
      <c r="AR191" s="68"/>
      <c r="AS191" s="68"/>
      <c r="AT191" s="68"/>
      <c r="AU191" s="68"/>
      <c r="AV191" s="68"/>
      <c r="AW191" s="68"/>
      <c r="AX191" s="68"/>
      <c r="AY191" s="68"/>
      <c r="AZ191" s="68"/>
    </row>
    <row r="192" spans="1:52" s="59" customFormat="1" x14ac:dyDescent="0.2">
      <c r="A192" s="56"/>
      <c r="B192" s="59" t="s">
        <v>303</v>
      </c>
      <c r="C192" s="59" t="s">
        <v>304</v>
      </c>
      <c r="D192" s="69">
        <v>1253.4599999999998</v>
      </c>
      <c r="E192" s="70">
        <v>14672845.609999999</v>
      </c>
      <c r="F192" s="69">
        <v>11705.874627032375</v>
      </c>
      <c r="G192" s="70">
        <v>15123237.5</v>
      </c>
      <c r="H192" s="71">
        <v>12065.193544269465</v>
      </c>
      <c r="I192" s="72">
        <v>2160.7752221849919</v>
      </c>
      <c r="J192" s="72">
        <v>376.15185965248196</v>
      </c>
      <c r="K192" s="72">
        <v>8724.1840904376695</v>
      </c>
      <c r="L192" s="72">
        <v>721.22202543359992</v>
      </c>
      <c r="M192" s="72">
        <v>82.860346560719947</v>
      </c>
      <c r="N192" s="67">
        <v>1438792.07</v>
      </c>
      <c r="O192" s="73">
        <v>1147.8563895138259</v>
      </c>
      <c r="P192" s="74">
        <f t="shared" si="17"/>
        <v>0</v>
      </c>
      <c r="Q192" s="83"/>
      <c r="R192" s="83"/>
      <c r="S192" s="83"/>
      <c r="T192" s="83"/>
      <c r="U192" s="68"/>
      <c r="V192" s="68"/>
      <c r="W192" s="68"/>
      <c r="X192" s="68"/>
      <c r="Y192" s="68"/>
      <c r="Z192" s="68"/>
      <c r="AA192" s="68"/>
      <c r="AB192" s="68"/>
      <c r="AC192" s="68"/>
      <c r="AD192" s="68"/>
      <c r="AE192" s="68"/>
      <c r="AF192" s="68"/>
      <c r="AG192" s="68"/>
      <c r="AH192" s="68"/>
      <c r="AI192" s="68"/>
      <c r="AJ192" s="68"/>
      <c r="AK192" s="68"/>
      <c r="AL192" s="68"/>
      <c r="AM192" s="68"/>
      <c r="AN192" s="68"/>
      <c r="AO192" s="68"/>
      <c r="AP192" s="68"/>
      <c r="AQ192" s="68"/>
      <c r="AR192" s="68"/>
      <c r="AS192" s="68"/>
      <c r="AT192" s="68"/>
      <c r="AU192" s="68"/>
      <c r="AV192" s="68"/>
      <c r="AW192" s="68"/>
      <c r="AX192" s="68"/>
      <c r="AY192" s="68"/>
      <c r="AZ192" s="68"/>
    </row>
    <row r="193" spans="1:52" s="59" customFormat="1" x14ac:dyDescent="0.2">
      <c r="A193" s="56"/>
      <c r="B193" s="59" t="s">
        <v>305</v>
      </c>
      <c r="C193" s="59" t="s">
        <v>306</v>
      </c>
      <c r="D193" s="69">
        <v>240.54</v>
      </c>
      <c r="E193" s="70">
        <v>3993843.13</v>
      </c>
      <c r="F193" s="69">
        <v>16603.654818325434</v>
      </c>
      <c r="G193" s="70">
        <v>4015334.06</v>
      </c>
      <c r="H193" s="71">
        <v>16692.999334829965</v>
      </c>
      <c r="I193" s="72">
        <v>2913.6746487070759</v>
      </c>
      <c r="J193" s="72">
        <v>212.33175355450237</v>
      </c>
      <c r="K193" s="72">
        <v>11149.912446994265</v>
      </c>
      <c r="L193" s="72">
        <v>2321.9427538039413</v>
      </c>
      <c r="M193" s="72">
        <v>95.137731770183763</v>
      </c>
      <c r="N193" s="67">
        <v>188909.87</v>
      </c>
      <c r="O193" s="73">
        <v>785.35740417394197</v>
      </c>
      <c r="P193" s="74">
        <f t="shared" si="17"/>
        <v>0</v>
      </c>
      <c r="Q193" s="83"/>
      <c r="R193" s="83"/>
      <c r="S193" s="83"/>
      <c r="T193" s="83"/>
      <c r="U193" s="68"/>
      <c r="V193" s="68"/>
      <c r="W193" s="68"/>
      <c r="X193" s="68"/>
      <c r="Y193" s="68"/>
      <c r="Z193" s="68"/>
      <c r="AA193" s="68"/>
      <c r="AB193" s="68"/>
      <c r="AC193" s="68"/>
      <c r="AD193" s="68"/>
      <c r="AE193" s="68"/>
      <c r="AF193" s="68"/>
      <c r="AG193" s="68"/>
      <c r="AH193" s="68"/>
      <c r="AI193" s="68"/>
      <c r="AJ193" s="68"/>
      <c r="AK193" s="68"/>
      <c r="AL193" s="68"/>
      <c r="AM193" s="68"/>
      <c r="AN193" s="68"/>
      <c r="AO193" s="68"/>
      <c r="AP193" s="68"/>
      <c r="AQ193" s="68"/>
      <c r="AR193" s="68"/>
      <c r="AS193" s="68"/>
      <c r="AT193" s="68"/>
      <c r="AU193" s="68"/>
      <c r="AV193" s="68"/>
      <c r="AW193" s="68"/>
      <c r="AX193" s="68"/>
      <c r="AY193" s="68"/>
      <c r="AZ193" s="68"/>
    </row>
    <row r="194" spans="1:52" s="49" customFormat="1" x14ac:dyDescent="0.2">
      <c r="A194" s="75"/>
      <c r="C194" s="49" t="s">
        <v>35</v>
      </c>
      <c r="D194" s="48">
        <f>SUM(D184:D193)</f>
        <v>3026.4299999999994</v>
      </c>
      <c r="E194" s="47">
        <f>SUM(E184:E193)</f>
        <v>42873802.450000003</v>
      </c>
      <c r="F194" s="77">
        <f>E194/D194</f>
        <v>14166.460962255864</v>
      </c>
      <c r="G194" s="49">
        <f>SUM(G184:G193)</f>
        <v>44198263.620000005</v>
      </c>
      <c r="H194" s="76">
        <f>G194/D194</f>
        <v>14604.092485205345</v>
      </c>
      <c r="I194" s="53">
        <f>'[1]Master by county 1516'!O192</f>
        <v>2391.8576078085398</v>
      </c>
      <c r="J194" s="53">
        <f>'[1]Master by county 1516'!AM192</f>
        <v>313.95032100527686</v>
      </c>
      <c r="K194" s="77">
        <f>'[1]Master by county 1516'!BM192</f>
        <v>10609.143637883581</v>
      </c>
      <c r="L194" s="77">
        <f>'[1]Master by county 1516'!DZ192</f>
        <v>958.95596131415573</v>
      </c>
      <c r="M194" s="77">
        <f>'[1]Master by county 1516'!EZ192</f>
        <v>330.18495719378944</v>
      </c>
      <c r="N194" s="90">
        <f>SUM(N184:N193)</f>
        <v>7917815.6900000004</v>
      </c>
      <c r="O194" s="78">
        <f>N194/D194</f>
        <v>2616.2229722808729</v>
      </c>
      <c r="P194" s="74">
        <f t="shared" si="17"/>
        <v>0</v>
      </c>
      <c r="Q194" s="43"/>
      <c r="R194" s="43"/>
      <c r="S194" s="43"/>
      <c r="T194" s="43"/>
      <c r="U194" s="43"/>
      <c r="V194" s="43"/>
      <c r="W194" s="43"/>
      <c r="X194" s="43"/>
      <c r="Y194" s="43"/>
      <c r="Z194" s="43"/>
      <c r="AA194" s="43"/>
      <c r="AB194" s="43"/>
      <c r="AC194" s="43"/>
      <c r="AD194" s="43"/>
      <c r="AE194" s="43"/>
      <c r="AF194" s="43"/>
      <c r="AG194" s="43"/>
      <c r="AH194" s="43"/>
      <c r="AI194" s="43"/>
      <c r="AJ194" s="43"/>
      <c r="AK194" s="43"/>
      <c r="AL194" s="43"/>
      <c r="AM194" s="43"/>
      <c r="AN194" s="43"/>
      <c r="AO194" s="43"/>
      <c r="AP194" s="43"/>
      <c r="AQ194" s="43"/>
      <c r="AR194" s="43"/>
      <c r="AS194" s="43"/>
      <c r="AT194" s="43"/>
      <c r="AU194" s="43"/>
      <c r="AV194" s="43"/>
      <c r="AW194" s="43"/>
      <c r="AX194" s="43"/>
      <c r="AY194" s="43"/>
      <c r="AZ194" s="43"/>
    </row>
    <row r="195" spans="1:52" s="49" customFormat="1" ht="4.5" customHeight="1" x14ac:dyDescent="0.2">
      <c r="A195" s="75"/>
      <c r="D195" s="48"/>
      <c r="E195" s="47"/>
      <c r="F195" s="77"/>
      <c r="H195" s="76"/>
      <c r="I195" s="53"/>
      <c r="J195" s="53"/>
      <c r="K195" s="77"/>
      <c r="L195" s="77"/>
      <c r="M195" s="77"/>
      <c r="N195" s="90"/>
      <c r="O195" s="78"/>
      <c r="P195" s="74"/>
      <c r="Q195" s="43"/>
      <c r="R195" s="43"/>
      <c r="S195" s="43"/>
      <c r="T195" s="43"/>
      <c r="U195" s="43"/>
      <c r="V195" s="43"/>
      <c r="W195" s="43"/>
      <c r="X195" s="43"/>
      <c r="Y195" s="43"/>
      <c r="Z195" s="43"/>
      <c r="AA195" s="43"/>
      <c r="AB195" s="43"/>
      <c r="AC195" s="43"/>
      <c r="AD195" s="43"/>
      <c r="AE195" s="43"/>
      <c r="AF195" s="43"/>
      <c r="AG195" s="43"/>
      <c r="AH195" s="43"/>
      <c r="AI195" s="43"/>
      <c r="AJ195" s="43"/>
      <c r="AK195" s="43"/>
      <c r="AL195" s="43"/>
      <c r="AM195" s="43"/>
      <c r="AN195" s="43"/>
      <c r="AO195" s="43"/>
      <c r="AP195" s="43"/>
      <c r="AQ195" s="43"/>
      <c r="AR195" s="43"/>
      <c r="AS195" s="43"/>
      <c r="AT195" s="43"/>
      <c r="AU195" s="43"/>
      <c r="AV195" s="43"/>
      <c r="AW195" s="43"/>
      <c r="AX195" s="43"/>
      <c r="AY195" s="43"/>
      <c r="AZ195" s="43"/>
    </row>
    <row r="196" spans="1:52" s="59" customFormat="1" x14ac:dyDescent="0.2">
      <c r="A196" s="75" t="s">
        <v>307</v>
      </c>
      <c r="C196" s="49"/>
      <c r="D196" s="48"/>
      <c r="E196" s="47"/>
      <c r="F196" s="69"/>
      <c r="G196" s="49"/>
      <c r="H196" s="84"/>
      <c r="I196" s="48"/>
      <c r="J196" s="53"/>
      <c r="K196" s="48"/>
      <c r="L196" s="53"/>
      <c r="M196" s="53"/>
      <c r="N196" s="49"/>
      <c r="O196" s="50"/>
      <c r="P196" s="74">
        <f t="shared" si="17"/>
        <v>0</v>
      </c>
      <c r="Q196" s="68"/>
      <c r="R196" s="68"/>
      <c r="S196" s="68"/>
      <c r="T196" s="68"/>
      <c r="U196" s="68"/>
      <c r="V196" s="68"/>
      <c r="W196" s="68"/>
      <c r="X196" s="68"/>
      <c r="Y196" s="68"/>
      <c r="Z196" s="68"/>
      <c r="AA196" s="68"/>
      <c r="AB196" s="68"/>
      <c r="AC196" s="68"/>
      <c r="AD196" s="68"/>
      <c r="AE196" s="68"/>
      <c r="AF196" s="68"/>
      <c r="AG196" s="68"/>
      <c r="AH196" s="68"/>
      <c r="AI196" s="68"/>
      <c r="AJ196" s="68"/>
      <c r="AK196" s="68"/>
      <c r="AL196" s="68"/>
      <c r="AM196" s="68"/>
      <c r="AN196" s="68"/>
      <c r="AO196" s="68"/>
      <c r="AP196" s="68"/>
      <c r="AQ196" s="68"/>
      <c r="AR196" s="68"/>
      <c r="AS196" s="68"/>
      <c r="AT196" s="68"/>
      <c r="AU196" s="68"/>
      <c r="AV196" s="68"/>
      <c r="AW196" s="68"/>
      <c r="AX196" s="68"/>
      <c r="AY196" s="68"/>
      <c r="AZ196" s="68"/>
    </row>
    <row r="197" spans="1:52" s="49" customFormat="1" x14ac:dyDescent="0.2">
      <c r="A197" s="75"/>
      <c r="B197" s="59" t="s">
        <v>308</v>
      </c>
      <c r="C197" s="59" t="s">
        <v>309</v>
      </c>
      <c r="D197" s="69">
        <v>793.39999999999986</v>
      </c>
      <c r="E197" s="70">
        <v>8243797.5899999999</v>
      </c>
      <c r="F197" s="69">
        <v>10390.468351399044</v>
      </c>
      <c r="G197" s="70">
        <v>8664456.0600000005</v>
      </c>
      <c r="H197" s="71">
        <v>10920.665565918833</v>
      </c>
      <c r="I197" s="72">
        <v>1192.1980841946056</v>
      </c>
      <c r="J197" s="72">
        <v>154.67369548777415</v>
      </c>
      <c r="K197" s="72">
        <v>8646.0712125031514</v>
      </c>
      <c r="L197" s="72">
        <v>849.91715402067075</v>
      </c>
      <c r="M197" s="72">
        <v>77.805419712629202</v>
      </c>
      <c r="N197" s="67">
        <v>1245766.96</v>
      </c>
      <c r="O197" s="73">
        <v>1570.1625409629446</v>
      </c>
      <c r="P197" s="74">
        <f t="shared" si="17"/>
        <v>0</v>
      </c>
      <c r="Q197" s="83"/>
      <c r="R197" s="83"/>
      <c r="S197" s="83"/>
      <c r="T197" s="83"/>
      <c r="U197" s="83"/>
      <c r="V197" s="83"/>
      <c r="W197" s="83"/>
      <c r="X197" s="83"/>
      <c r="Y197" s="83"/>
      <c r="Z197" s="83"/>
      <c r="AA197" s="83"/>
      <c r="AB197" s="83"/>
      <c r="AC197" s="62"/>
      <c r="AD197" s="62"/>
      <c r="AE197" s="62"/>
      <c r="AF197" s="62"/>
      <c r="AG197" s="62"/>
      <c r="AH197" s="62"/>
      <c r="AI197" s="62"/>
      <c r="AJ197" s="62"/>
      <c r="AK197" s="62"/>
      <c r="AL197" s="62"/>
      <c r="AM197" s="62"/>
      <c r="AN197" s="62"/>
      <c r="AO197" s="43"/>
      <c r="AP197" s="43"/>
      <c r="AQ197" s="43"/>
      <c r="AR197" s="43"/>
      <c r="AS197" s="43"/>
      <c r="AT197" s="43"/>
      <c r="AU197" s="43"/>
      <c r="AV197" s="43"/>
      <c r="AW197" s="43"/>
      <c r="AX197" s="43"/>
      <c r="AY197" s="43"/>
      <c r="AZ197" s="43"/>
    </row>
    <row r="198" spans="1:52" s="59" customFormat="1" x14ac:dyDescent="0.2">
      <c r="A198" s="56"/>
      <c r="B198" s="59" t="s">
        <v>310</v>
      </c>
      <c r="C198" s="59" t="s">
        <v>311</v>
      </c>
      <c r="D198" s="69">
        <v>48.82</v>
      </c>
      <c r="E198" s="70">
        <v>613392.23</v>
      </c>
      <c r="F198" s="69">
        <v>12564.363580499794</v>
      </c>
      <c r="G198" s="70">
        <v>701074.38</v>
      </c>
      <c r="H198" s="71">
        <v>14360.392871773864</v>
      </c>
      <c r="I198" s="72">
        <v>5032.4682507169191</v>
      </c>
      <c r="J198" s="72">
        <v>73.393486276116349</v>
      </c>
      <c r="K198" s="72">
        <v>7875.8060221220803</v>
      </c>
      <c r="L198" s="72">
        <v>1204.1054895534617</v>
      </c>
      <c r="M198" s="72">
        <v>174.61962310528472</v>
      </c>
      <c r="N198" s="67">
        <v>280105.46999999997</v>
      </c>
      <c r="O198" s="73">
        <v>5737.5147480540754</v>
      </c>
      <c r="P198" s="74">
        <f t="shared" si="17"/>
        <v>0</v>
      </c>
      <c r="Q198" s="83"/>
      <c r="R198" s="83"/>
      <c r="S198" s="83"/>
      <c r="T198" s="83"/>
      <c r="U198" s="83"/>
      <c r="V198" s="83"/>
      <c r="W198" s="83"/>
      <c r="X198" s="83"/>
      <c r="Y198" s="83"/>
      <c r="Z198" s="83"/>
      <c r="AA198" s="83"/>
      <c r="AB198" s="83"/>
      <c r="AC198" s="62"/>
      <c r="AD198" s="62"/>
      <c r="AE198" s="62"/>
      <c r="AF198" s="62"/>
      <c r="AG198" s="62"/>
      <c r="AH198" s="62"/>
      <c r="AI198" s="62"/>
      <c r="AJ198" s="62"/>
      <c r="AK198" s="62"/>
      <c r="AL198" s="62"/>
      <c r="AM198" s="62"/>
      <c r="AN198" s="62"/>
      <c r="AO198" s="68"/>
      <c r="AP198" s="68"/>
      <c r="AQ198" s="68"/>
      <c r="AR198" s="68"/>
      <c r="AS198" s="68"/>
      <c r="AT198" s="68"/>
      <c r="AU198" s="68"/>
      <c r="AV198" s="68"/>
      <c r="AW198" s="68"/>
      <c r="AX198" s="68"/>
      <c r="AY198" s="68"/>
      <c r="AZ198" s="68"/>
    </row>
    <row r="199" spans="1:52" s="59" customFormat="1" x14ac:dyDescent="0.2">
      <c r="A199" s="56"/>
      <c r="B199" s="59" t="s">
        <v>312</v>
      </c>
      <c r="C199" s="59" t="s">
        <v>313</v>
      </c>
      <c r="D199" s="69">
        <v>523.23000000000013</v>
      </c>
      <c r="E199" s="70">
        <v>6324672.3700000001</v>
      </c>
      <c r="F199" s="69">
        <v>12087.747969344262</v>
      </c>
      <c r="G199" s="70">
        <v>6589364.6900000004</v>
      </c>
      <c r="H199" s="71">
        <v>12593.629359937309</v>
      </c>
      <c r="I199" s="72">
        <v>1772.4994935305695</v>
      </c>
      <c r="J199" s="72">
        <v>310.69877491734024</v>
      </c>
      <c r="K199" s="72">
        <v>9286.9433136479129</v>
      </c>
      <c r="L199" s="72">
        <v>1168.7167784721821</v>
      </c>
      <c r="M199" s="72">
        <v>54.77099936930221</v>
      </c>
      <c r="N199" s="67">
        <v>1422410.93</v>
      </c>
      <c r="O199" s="73">
        <v>2718.5194465149161</v>
      </c>
      <c r="P199" s="74">
        <f t="shared" si="17"/>
        <v>0</v>
      </c>
      <c r="Q199" s="83"/>
      <c r="R199" s="83"/>
      <c r="S199" s="83"/>
      <c r="T199" s="83"/>
      <c r="U199" s="83"/>
      <c r="V199" s="83"/>
      <c r="W199" s="83"/>
      <c r="X199" s="83"/>
      <c r="Y199" s="83"/>
      <c r="Z199" s="83"/>
      <c r="AA199" s="83"/>
      <c r="AB199" s="83"/>
      <c r="AC199" s="62"/>
      <c r="AD199" s="62"/>
      <c r="AE199" s="62"/>
      <c r="AF199" s="62"/>
      <c r="AG199" s="62"/>
      <c r="AH199" s="62"/>
      <c r="AI199" s="62"/>
      <c r="AJ199" s="62"/>
      <c r="AK199" s="62"/>
      <c r="AL199" s="62"/>
      <c r="AM199" s="62"/>
      <c r="AN199" s="62"/>
      <c r="AO199" s="68"/>
      <c r="AP199" s="68"/>
      <c r="AQ199" s="68"/>
      <c r="AR199" s="68"/>
      <c r="AS199" s="68"/>
      <c r="AT199" s="68"/>
      <c r="AU199" s="68"/>
      <c r="AV199" s="68"/>
      <c r="AW199" s="68"/>
      <c r="AX199" s="68"/>
      <c r="AY199" s="68"/>
      <c r="AZ199" s="68"/>
    </row>
    <row r="200" spans="1:52" s="59" customFormat="1" x14ac:dyDescent="0.2">
      <c r="A200" s="56"/>
      <c r="B200" s="59" t="s">
        <v>314</v>
      </c>
      <c r="C200" s="59" t="s">
        <v>315</v>
      </c>
      <c r="D200" s="69">
        <v>319.44000000000005</v>
      </c>
      <c r="E200" s="70">
        <v>4354637.5199999996</v>
      </c>
      <c r="F200" s="69">
        <v>13632.098422238914</v>
      </c>
      <c r="G200" s="70">
        <v>4344946.4400000004</v>
      </c>
      <c r="H200" s="71">
        <v>13601.760706235911</v>
      </c>
      <c r="I200" s="72">
        <v>2373.0908777861255</v>
      </c>
      <c r="J200" s="72">
        <v>90.242705985474558</v>
      </c>
      <c r="K200" s="72">
        <v>9912.5820185324301</v>
      </c>
      <c r="L200" s="72">
        <v>1219.6947783621335</v>
      </c>
      <c r="M200" s="72">
        <v>6.1503255697470562</v>
      </c>
      <c r="N200" s="67">
        <v>868101.18</v>
      </c>
      <c r="O200" s="73">
        <v>2717.571938392186</v>
      </c>
      <c r="P200" s="74">
        <f t="shared" si="17"/>
        <v>0</v>
      </c>
      <c r="Q200" s="83"/>
      <c r="R200" s="83"/>
      <c r="S200" s="83"/>
      <c r="T200" s="83"/>
      <c r="U200" s="83"/>
      <c r="V200" s="83"/>
      <c r="W200" s="83"/>
      <c r="X200" s="83"/>
      <c r="Y200" s="83"/>
      <c r="Z200" s="83"/>
      <c r="AA200" s="83"/>
      <c r="AB200" s="83"/>
      <c r="AC200" s="62"/>
      <c r="AD200" s="62"/>
      <c r="AE200" s="62"/>
      <c r="AF200" s="62"/>
      <c r="AG200" s="62"/>
      <c r="AH200" s="62"/>
      <c r="AI200" s="62"/>
      <c r="AJ200" s="62"/>
      <c r="AK200" s="62"/>
      <c r="AL200" s="62"/>
      <c r="AM200" s="62"/>
      <c r="AN200" s="62"/>
      <c r="AO200" s="68"/>
      <c r="AP200" s="68"/>
      <c r="AQ200" s="68"/>
      <c r="AR200" s="68"/>
      <c r="AS200" s="68"/>
      <c r="AT200" s="68"/>
      <c r="AU200" s="68"/>
      <c r="AV200" s="68"/>
      <c r="AW200" s="68"/>
      <c r="AX200" s="68"/>
      <c r="AY200" s="68"/>
      <c r="AZ200" s="68"/>
    </row>
    <row r="201" spans="1:52" s="59" customFormat="1" x14ac:dyDescent="0.2">
      <c r="A201" s="56"/>
      <c r="B201" s="59" t="s">
        <v>316</v>
      </c>
      <c r="C201" s="59" t="s">
        <v>317</v>
      </c>
      <c r="D201" s="69">
        <v>616.99</v>
      </c>
      <c r="E201" s="70">
        <v>6445541.9000000004</v>
      </c>
      <c r="F201" s="69">
        <v>10446.752621598405</v>
      </c>
      <c r="G201" s="70">
        <v>6594187.0499999998</v>
      </c>
      <c r="H201" s="71">
        <v>10687.672490640043</v>
      </c>
      <c r="I201" s="72">
        <v>1101.1152692912365</v>
      </c>
      <c r="J201" s="72">
        <v>216.75973678665781</v>
      </c>
      <c r="K201" s="72">
        <v>8465.0611679281665</v>
      </c>
      <c r="L201" s="72">
        <v>857.02126452616744</v>
      </c>
      <c r="M201" s="72">
        <v>47.715052107813747</v>
      </c>
      <c r="N201" s="67">
        <v>1225155.49</v>
      </c>
      <c r="O201" s="73">
        <v>1985.6974829413766</v>
      </c>
      <c r="P201" s="74">
        <f t="shared" si="17"/>
        <v>0</v>
      </c>
      <c r="Q201" s="83"/>
      <c r="R201" s="83"/>
      <c r="S201" s="83"/>
      <c r="T201" s="83"/>
      <c r="U201" s="83"/>
      <c r="V201" s="83"/>
      <c r="W201" s="83"/>
      <c r="X201" s="83"/>
      <c r="Y201" s="83"/>
      <c r="Z201" s="83"/>
      <c r="AA201" s="83"/>
      <c r="AB201" s="83"/>
      <c r="AC201" s="62"/>
      <c r="AD201" s="62"/>
      <c r="AE201" s="62"/>
      <c r="AF201" s="62"/>
      <c r="AG201" s="62"/>
      <c r="AH201" s="62"/>
      <c r="AI201" s="62"/>
      <c r="AJ201" s="62"/>
      <c r="AK201" s="62"/>
      <c r="AL201" s="62"/>
      <c r="AM201" s="62"/>
      <c r="AN201" s="62"/>
      <c r="AO201" s="68"/>
      <c r="AP201" s="68"/>
      <c r="AQ201" s="68"/>
      <c r="AR201" s="68"/>
      <c r="AS201" s="68"/>
      <c r="AT201" s="68"/>
      <c r="AU201" s="68"/>
      <c r="AV201" s="68"/>
      <c r="AW201" s="68"/>
      <c r="AX201" s="68"/>
      <c r="AY201" s="68"/>
      <c r="AZ201" s="68"/>
    </row>
    <row r="202" spans="1:52" s="59" customFormat="1" x14ac:dyDescent="0.2">
      <c r="A202" s="56"/>
      <c r="B202" s="59" t="s">
        <v>318</v>
      </c>
      <c r="C202" s="59" t="s">
        <v>319</v>
      </c>
      <c r="D202" s="69">
        <v>670.18</v>
      </c>
      <c r="E202" s="70">
        <v>8161074.1500000004</v>
      </c>
      <c r="F202" s="69">
        <v>12177.436136560329</v>
      </c>
      <c r="G202" s="70">
        <v>8184813.29</v>
      </c>
      <c r="H202" s="71">
        <v>12212.858172431288</v>
      </c>
      <c r="I202" s="72">
        <v>1197.8419379868096</v>
      </c>
      <c r="J202" s="72">
        <v>59.211271598674983</v>
      </c>
      <c r="K202" s="72">
        <v>9327.3485481512434</v>
      </c>
      <c r="L202" s="72">
        <v>1446.3335521800113</v>
      </c>
      <c r="M202" s="72">
        <v>182.12286251454836</v>
      </c>
      <c r="N202" s="67">
        <v>1082622.19</v>
      </c>
      <c r="O202" s="73">
        <v>1615.4200214867649</v>
      </c>
      <c r="P202" s="74">
        <f t="shared" si="17"/>
        <v>0</v>
      </c>
      <c r="Q202" s="83"/>
      <c r="R202" s="83"/>
      <c r="S202" s="83"/>
      <c r="T202" s="83"/>
      <c r="U202" s="83"/>
      <c r="V202" s="83"/>
      <c r="W202" s="83"/>
      <c r="X202" s="83"/>
      <c r="Y202" s="83"/>
      <c r="Z202" s="83"/>
      <c r="AA202" s="83"/>
      <c r="AB202" s="83"/>
      <c r="AC202" s="62"/>
      <c r="AD202" s="62"/>
      <c r="AE202" s="62"/>
      <c r="AF202" s="62"/>
      <c r="AG202" s="62"/>
      <c r="AH202" s="62"/>
      <c r="AI202" s="62"/>
      <c r="AJ202" s="62"/>
      <c r="AK202" s="62"/>
      <c r="AL202" s="62"/>
      <c r="AM202" s="62"/>
      <c r="AN202" s="62"/>
      <c r="AO202" s="68"/>
      <c r="AP202" s="68"/>
      <c r="AQ202" s="68"/>
      <c r="AR202" s="68"/>
      <c r="AS202" s="68"/>
      <c r="AT202" s="68"/>
      <c r="AU202" s="68"/>
      <c r="AV202" s="68"/>
      <c r="AW202" s="68"/>
      <c r="AX202" s="68"/>
      <c r="AY202" s="68"/>
      <c r="AZ202" s="68"/>
    </row>
    <row r="203" spans="1:52" s="59" customFormat="1" x14ac:dyDescent="0.2">
      <c r="A203" s="56"/>
      <c r="B203" s="59" t="s">
        <v>320</v>
      </c>
      <c r="C203" s="59" t="s">
        <v>321</v>
      </c>
      <c r="D203" s="69">
        <v>92.749999999999986</v>
      </c>
      <c r="E203" s="70">
        <v>1308947.52</v>
      </c>
      <c r="F203" s="69">
        <v>14112.641725067388</v>
      </c>
      <c r="G203" s="70">
        <v>1487606.23</v>
      </c>
      <c r="H203" s="71">
        <v>16038.88118598383</v>
      </c>
      <c r="I203" s="72">
        <v>2758.9335849056606</v>
      </c>
      <c r="J203" s="72">
        <v>389.76571428571441</v>
      </c>
      <c r="K203" s="72">
        <v>10295.083989218328</v>
      </c>
      <c r="L203" s="72">
        <v>2595.0978975741241</v>
      </c>
      <c r="M203" s="72"/>
      <c r="N203" s="67">
        <v>243344.28</v>
      </c>
      <c r="O203" s="73">
        <v>2623.658005390836</v>
      </c>
      <c r="P203" s="74">
        <f t="shared" si="17"/>
        <v>0</v>
      </c>
      <c r="Q203" s="83"/>
      <c r="R203" s="83"/>
      <c r="S203" s="83"/>
      <c r="T203" s="83"/>
      <c r="U203" s="83"/>
      <c r="V203" s="83"/>
      <c r="W203" s="83"/>
      <c r="X203" s="83"/>
      <c r="Y203" s="83"/>
      <c r="Z203" s="83"/>
      <c r="AA203" s="83"/>
      <c r="AB203" s="83"/>
      <c r="AC203" s="62"/>
      <c r="AD203" s="62"/>
      <c r="AE203" s="62"/>
      <c r="AF203" s="62"/>
      <c r="AG203" s="62"/>
      <c r="AH203" s="62"/>
      <c r="AI203" s="62"/>
      <c r="AJ203" s="62"/>
      <c r="AK203" s="62"/>
      <c r="AL203" s="62"/>
      <c r="AM203" s="62"/>
      <c r="AN203" s="62"/>
      <c r="AO203" s="68"/>
      <c r="AP203" s="68"/>
      <c r="AQ203" s="68"/>
      <c r="AR203" s="68"/>
      <c r="AS203" s="68"/>
      <c r="AT203" s="68"/>
      <c r="AU203" s="68"/>
      <c r="AV203" s="68"/>
      <c r="AW203" s="68"/>
      <c r="AX203" s="68"/>
      <c r="AY203" s="68"/>
      <c r="AZ203" s="68"/>
    </row>
    <row r="204" spans="1:52" s="59" customFormat="1" x14ac:dyDescent="0.2">
      <c r="A204" s="56"/>
      <c r="B204" s="59" t="s">
        <v>322</v>
      </c>
      <c r="C204" s="59" t="s">
        <v>323</v>
      </c>
      <c r="D204" s="69">
        <v>754.43</v>
      </c>
      <c r="E204" s="70">
        <v>7988547.8099999996</v>
      </c>
      <c r="F204" s="69">
        <v>10588.852259321608</v>
      </c>
      <c r="G204" s="70">
        <v>8506496.5600000005</v>
      </c>
      <c r="H204" s="71">
        <v>11275.395411105073</v>
      </c>
      <c r="I204" s="72">
        <v>1425.4972760892329</v>
      </c>
      <c r="J204" s="72">
        <v>340.78673965775494</v>
      </c>
      <c r="K204" s="72">
        <v>8711.2199408825218</v>
      </c>
      <c r="L204" s="72">
        <v>797.89145447556439</v>
      </c>
      <c r="M204" s="72"/>
      <c r="N204" s="67">
        <v>925139.18</v>
      </c>
      <c r="O204" s="73">
        <v>1226.2757048367644</v>
      </c>
      <c r="P204" s="74">
        <f t="shared" si="17"/>
        <v>0</v>
      </c>
      <c r="Q204" s="83"/>
      <c r="R204" s="83"/>
      <c r="S204" s="83"/>
      <c r="T204" s="83"/>
      <c r="U204" s="83"/>
      <c r="V204" s="83"/>
      <c r="W204" s="83"/>
      <c r="X204" s="83"/>
      <c r="Y204" s="83"/>
      <c r="Z204" s="83"/>
      <c r="AA204" s="83"/>
      <c r="AB204" s="83"/>
      <c r="AC204" s="62"/>
      <c r="AD204" s="62"/>
      <c r="AE204" s="62"/>
      <c r="AF204" s="62"/>
      <c r="AG204" s="62"/>
      <c r="AH204" s="62"/>
      <c r="AI204" s="62"/>
      <c r="AJ204" s="62"/>
      <c r="AK204" s="62"/>
      <c r="AL204" s="62"/>
      <c r="AM204" s="62"/>
      <c r="AN204" s="62"/>
      <c r="AO204" s="68"/>
      <c r="AP204" s="68"/>
      <c r="AQ204" s="68"/>
      <c r="AR204" s="68"/>
      <c r="AS204" s="68"/>
      <c r="AT204" s="68"/>
      <c r="AU204" s="68"/>
      <c r="AV204" s="68"/>
      <c r="AW204" s="68"/>
      <c r="AX204" s="68"/>
      <c r="AY204" s="68"/>
      <c r="AZ204" s="68"/>
    </row>
    <row r="205" spans="1:52" s="59" customFormat="1" x14ac:dyDescent="0.2">
      <c r="A205" s="56"/>
      <c r="B205" s="59" t="s">
        <v>324</v>
      </c>
      <c r="C205" s="59" t="s">
        <v>325</v>
      </c>
      <c r="D205" s="69">
        <v>755.04999999999984</v>
      </c>
      <c r="E205" s="70">
        <v>8439578.4900000002</v>
      </c>
      <c r="F205" s="69">
        <v>11177.509423217009</v>
      </c>
      <c r="G205" s="70">
        <v>8710989.9100000001</v>
      </c>
      <c r="H205" s="71">
        <v>11536.970942321703</v>
      </c>
      <c r="I205" s="72">
        <v>1469.3621482021063</v>
      </c>
      <c r="J205" s="72">
        <v>165.07082974637441</v>
      </c>
      <c r="K205" s="72">
        <v>8937.1381630355609</v>
      </c>
      <c r="L205" s="72">
        <v>965.39980133765994</v>
      </c>
      <c r="M205" s="72"/>
      <c r="N205" s="67">
        <v>1669564.72</v>
      </c>
      <c r="O205" s="73">
        <v>2211.1975630752936</v>
      </c>
      <c r="P205" s="74">
        <f t="shared" si="17"/>
        <v>0</v>
      </c>
      <c r="Q205" s="83"/>
      <c r="R205" s="83"/>
      <c r="S205" s="83"/>
      <c r="T205" s="83"/>
      <c r="U205" s="83"/>
      <c r="V205" s="83"/>
      <c r="W205" s="83"/>
      <c r="X205" s="83"/>
      <c r="Y205" s="83"/>
      <c r="Z205" s="83"/>
      <c r="AA205" s="83"/>
      <c r="AB205" s="83"/>
      <c r="AC205" s="62"/>
      <c r="AD205" s="62"/>
      <c r="AE205" s="62"/>
      <c r="AF205" s="62"/>
      <c r="AG205" s="62"/>
      <c r="AH205" s="62"/>
      <c r="AI205" s="62"/>
      <c r="AJ205" s="62"/>
      <c r="AK205" s="62"/>
      <c r="AL205" s="62"/>
      <c r="AM205" s="62"/>
      <c r="AN205" s="62"/>
      <c r="AO205" s="68"/>
      <c r="AP205" s="68"/>
      <c r="AQ205" s="68"/>
      <c r="AR205" s="68"/>
      <c r="AS205" s="68"/>
      <c r="AT205" s="68"/>
      <c r="AU205" s="68"/>
      <c r="AV205" s="68"/>
      <c r="AW205" s="68"/>
      <c r="AX205" s="68"/>
      <c r="AY205" s="68"/>
      <c r="AZ205" s="68"/>
    </row>
    <row r="206" spans="1:52" s="59" customFormat="1" x14ac:dyDescent="0.2">
      <c r="A206" s="56"/>
      <c r="B206" s="59" t="s">
        <v>326</v>
      </c>
      <c r="C206" s="59" t="s">
        <v>327</v>
      </c>
      <c r="D206" s="69">
        <v>276.66000000000003</v>
      </c>
      <c r="E206" s="70">
        <v>3841689.66</v>
      </c>
      <c r="F206" s="69">
        <v>13885.95987855129</v>
      </c>
      <c r="G206" s="70">
        <v>4165565.43</v>
      </c>
      <c r="H206" s="71">
        <v>15056.623400563869</v>
      </c>
      <c r="I206" s="72">
        <v>1744.5150726523527</v>
      </c>
      <c r="J206" s="72">
        <v>175.22272825851223</v>
      </c>
      <c r="K206" s="72">
        <v>11819.597050531336</v>
      </c>
      <c r="L206" s="72">
        <v>1280.4563362972601</v>
      </c>
      <c r="M206" s="72">
        <v>36.832212824405403</v>
      </c>
      <c r="N206" s="67">
        <v>767126.85</v>
      </c>
      <c r="O206" s="73">
        <v>2772.8144654088046</v>
      </c>
      <c r="P206" s="74">
        <f t="shared" si="17"/>
        <v>0</v>
      </c>
      <c r="Q206" s="83"/>
      <c r="R206" s="83"/>
      <c r="S206" s="83"/>
      <c r="T206" s="83"/>
      <c r="U206" s="83"/>
      <c r="V206" s="83"/>
      <c r="W206" s="83"/>
      <c r="X206" s="83"/>
      <c r="Y206" s="83"/>
      <c r="Z206" s="83"/>
      <c r="AA206" s="83"/>
      <c r="AB206" s="83"/>
      <c r="AC206" s="62"/>
      <c r="AD206" s="62"/>
      <c r="AE206" s="62"/>
      <c r="AF206" s="62"/>
      <c r="AG206" s="62"/>
      <c r="AH206" s="62"/>
      <c r="AI206" s="62"/>
      <c r="AJ206" s="62"/>
      <c r="AK206" s="62"/>
      <c r="AL206" s="62"/>
      <c r="AM206" s="62"/>
      <c r="AN206" s="62"/>
      <c r="AO206" s="68"/>
      <c r="AP206" s="68"/>
      <c r="AQ206" s="68"/>
      <c r="AR206" s="68"/>
      <c r="AS206" s="68"/>
      <c r="AT206" s="68"/>
      <c r="AU206" s="68"/>
      <c r="AV206" s="68"/>
      <c r="AW206" s="68"/>
      <c r="AX206" s="68"/>
      <c r="AY206" s="68"/>
      <c r="AZ206" s="68"/>
    </row>
    <row r="207" spans="1:52" s="59" customFormat="1" x14ac:dyDescent="0.2">
      <c r="A207" s="56"/>
      <c r="B207" s="59" t="s">
        <v>328</v>
      </c>
      <c r="C207" s="59" t="s">
        <v>329</v>
      </c>
      <c r="D207" s="69">
        <v>3015.2599999999993</v>
      </c>
      <c r="E207" s="70">
        <v>33994117.710000001</v>
      </c>
      <c r="F207" s="69">
        <v>11274.025360997064</v>
      </c>
      <c r="G207" s="70">
        <v>35918343.219999999</v>
      </c>
      <c r="H207" s="71">
        <v>11912.18774500375</v>
      </c>
      <c r="I207" s="72">
        <v>1499.9667756677704</v>
      </c>
      <c r="J207" s="72">
        <v>187.38780403679954</v>
      </c>
      <c r="K207" s="72">
        <v>8636.0455085133635</v>
      </c>
      <c r="L207" s="72">
        <v>853.39286164377233</v>
      </c>
      <c r="M207" s="72">
        <v>735.39479514204425</v>
      </c>
      <c r="N207" s="67">
        <v>6211816.7300000004</v>
      </c>
      <c r="O207" s="73">
        <v>2060.126400376751</v>
      </c>
      <c r="P207" s="74">
        <f t="shared" si="17"/>
        <v>0</v>
      </c>
      <c r="Q207" s="83"/>
      <c r="R207" s="83"/>
      <c r="S207" s="83"/>
      <c r="T207" s="83"/>
      <c r="U207" s="83"/>
      <c r="V207" s="83"/>
      <c r="W207" s="83"/>
      <c r="X207" s="83"/>
      <c r="Y207" s="83"/>
      <c r="Z207" s="83"/>
      <c r="AA207" s="83"/>
      <c r="AB207" s="83"/>
      <c r="AC207" s="62"/>
      <c r="AD207" s="62"/>
      <c r="AE207" s="62"/>
      <c r="AF207" s="62"/>
      <c r="AG207" s="62"/>
      <c r="AH207" s="62"/>
      <c r="AI207" s="62"/>
      <c r="AJ207" s="62"/>
      <c r="AK207" s="62"/>
      <c r="AL207" s="62"/>
      <c r="AM207" s="62"/>
      <c r="AN207" s="62"/>
      <c r="AO207" s="68"/>
      <c r="AP207" s="68"/>
      <c r="AQ207" s="68"/>
      <c r="AR207" s="68"/>
      <c r="AS207" s="68"/>
      <c r="AT207" s="68"/>
      <c r="AU207" s="68"/>
      <c r="AV207" s="68"/>
      <c r="AW207" s="68"/>
      <c r="AX207" s="68"/>
      <c r="AY207" s="68"/>
      <c r="AZ207" s="68"/>
    </row>
    <row r="208" spans="1:52" s="59" customFormat="1" x14ac:dyDescent="0.2">
      <c r="A208" s="56"/>
      <c r="B208" s="59" t="s">
        <v>330</v>
      </c>
      <c r="C208" s="59" t="s">
        <v>331</v>
      </c>
      <c r="D208" s="69">
        <v>444.50999999999993</v>
      </c>
      <c r="E208" s="70">
        <v>5897751.29</v>
      </c>
      <c r="F208" s="69">
        <v>13267.983374952197</v>
      </c>
      <c r="G208" s="70">
        <v>5876660.0099999998</v>
      </c>
      <c r="H208" s="71">
        <v>13220.534993588448</v>
      </c>
      <c r="I208" s="72">
        <v>2051.3691255539811</v>
      </c>
      <c r="J208" s="72">
        <v>371.69708218037846</v>
      </c>
      <c r="K208" s="72">
        <v>9031.849069762211</v>
      </c>
      <c r="L208" s="72">
        <v>1454.967807248431</v>
      </c>
      <c r="M208" s="72">
        <v>310.65190884344565</v>
      </c>
      <c r="N208" s="67">
        <v>1017112.05</v>
      </c>
      <c r="O208" s="73">
        <v>2288.1646082202878</v>
      </c>
      <c r="P208" s="74">
        <f t="shared" si="17"/>
        <v>0</v>
      </c>
      <c r="Q208" s="83"/>
      <c r="R208" s="83"/>
      <c r="S208" s="83"/>
      <c r="T208" s="83"/>
      <c r="U208" s="83"/>
      <c r="V208" s="83"/>
      <c r="W208" s="83"/>
      <c r="X208" s="83"/>
      <c r="Y208" s="83"/>
      <c r="Z208" s="83"/>
      <c r="AA208" s="83"/>
      <c r="AB208" s="83"/>
      <c r="AC208" s="62"/>
      <c r="AD208" s="62"/>
      <c r="AE208" s="62"/>
      <c r="AF208" s="62"/>
      <c r="AG208" s="62"/>
      <c r="AH208" s="62"/>
      <c r="AI208" s="62"/>
      <c r="AJ208" s="62"/>
      <c r="AK208" s="62"/>
      <c r="AL208" s="62"/>
      <c r="AM208" s="62"/>
      <c r="AN208" s="62"/>
      <c r="AO208" s="68"/>
      <c r="AP208" s="68"/>
      <c r="AQ208" s="68"/>
      <c r="AR208" s="68"/>
      <c r="AS208" s="68"/>
      <c r="AT208" s="68"/>
      <c r="AU208" s="68"/>
      <c r="AV208" s="68"/>
      <c r="AW208" s="68"/>
      <c r="AX208" s="68"/>
      <c r="AY208" s="68"/>
      <c r="AZ208" s="68"/>
    </row>
    <row r="209" spans="1:52" s="59" customFormat="1" x14ac:dyDescent="0.2">
      <c r="A209" s="56"/>
      <c r="B209" s="59" t="s">
        <v>332</v>
      </c>
      <c r="C209" s="59" t="s">
        <v>333</v>
      </c>
      <c r="D209" s="69">
        <v>3654.68</v>
      </c>
      <c r="E209" s="70">
        <v>41179978.159999996</v>
      </c>
      <c r="F209" s="69">
        <v>11267.738395700855</v>
      </c>
      <c r="G209" s="70">
        <v>43446302.350000001</v>
      </c>
      <c r="H209" s="71">
        <v>11887.85402552344</v>
      </c>
      <c r="I209" s="72">
        <v>1545.8110887957359</v>
      </c>
      <c r="J209" s="72">
        <v>87.150330535094739</v>
      </c>
      <c r="K209" s="72">
        <v>8765.2503830704736</v>
      </c>
      <c r="L209" s="72">
        <v>1246.2244327820767</v>
      </c>
      <c r="M209" s="72">
        <v>243.41779034005714</v>
      </c>
      <c r="N209" s="67">
        <v>6270743.6799999997</v>
      </c>
      <c r="O209" s="73">
        <v>1715.8119671216084</v>
      </c>
      <c r="P209" s="74">
        <f t="shared" si="17"/>
        <v>0</v>
      </c>
      <c r="Q209" s="83"/>
      <c r="R209" s="83"/>
      <c r="S209" s="83"/>
      <c r="T209" s="83"/>
      <c r="U209" s="83"/>
      <c r="V209" s="83"/>
      <c r="W209" s="83"/>
      <c r="X209" s="83"/>
      <c r="Y209" s="83"/>
      <c r="Z209" s="83"/>
      <c r="AA209" s="83"/>
      <c r="AB209" s="83"/>
      <c r="AC209" s="62"/>
      <c r="AD209" s="62"/>
      <c r="AE209" s="62"/>
      <c r="AF209" s="62"/>
      <c r="AG209" s="62"/>
      <c r="AH209" s="62"/>
      <c r="AI209" s="62"/>
      <c r="AJ209" s="62"/>
      <c r="AK209" s="62"/>
      <c r="AL209" s="62"/>
      <c r="AM209" s="62"/>
      <c r="AN209" s="62"/>
      <c r="AO209" s="68"/>
      <c r="AP209" s="68"/>
      <c r="AQ209" s="68"/>
      <c r="AR209" s="68"/>
      <c r="AS209" s="68"/>
      <c r="AT209" s="68"/>
      <c r="AU209" s="68"/>
      <c r="AV209" s="68"/>
      <c r="AW209" s="68"/>
      <c r="AX209" s="68"/>
      <c r="AY209" s="68"/>
      <c r="AZ209" s="68"/>
    </row>
    <row r="210" spans="1:52" s="49" customFormat="1" x14ac:dyDescent="0.2">
      <c r="A210" s="75"/>
      <c r="C210" s="49" t="s">
        <v>35</v>
      </c>
      <c r="D210" s="48">
        <f>SUM(D197:D209)</f>
        <v>11965.4</v>
      </c>
      <c r="E210" s="47">
        <f>SUM(E197:E209)</f>
        <v>136793726.40000004</v>
      </c>
      <c r="F210" s="77">
        <f>E210/D210</f>
        <v>11432.440737459679</v>
      </c>
      <c r="G210" s="49">
        <f>SUM(G197:G209)</f>
        <v>143190805.62</v>
      </c>
      <c r="H210" s="76">
        <f>G210/D210</f>
        <v>11967.072193156937</v>
      </c>
      <c r="I210" s="53">
        <f>'[1]Master by county 1516'!O208</f>
        <v>1534.9845512895515</v>
      </c>
      <c r="J210" s="53">
        <f>'[1]Master by county 1516'!AM208</f>
        <v>167.66952880806326</v>
      </c>
      <c r="K210" s="77">
        <f>'[1]Master by county 1516'!BM208</f>
        <v>8890.4306174469712</v>
      </c>
      <c r="L210" s="77">
        <f>'[1]Master by county 1516'!DZ208</f>
        <v>1080.8362787704548</v>
      </c>
      <c r="M210" s="77">
        <f>'[1]Master by county 1516'!EZ208</f>
        <v>293.1512168418941</v>
      </c>
      <c r="N210" s="90">
        <f>SUM(N197:N209)</f>
        <v>23229009.710000001</v>
      </c>
      <c r="O210" s="78">
        <f>N210/D210</f>
        <v>1941.3483636150904</v>
      </c>
      <c r="P210" s="74">
        <f t="shared" si="17"/>
        <v>0</v>
      </c>
      <c r="Q210" s="43"/>
      <c r="R210" s="43"/>
      <c r="S210" s="43"/>
      <c r="T210" s="43"/>
      <c r="U210" s="43"/>
      <c r="V210" s="43"/>
      <c r="W210" s="43"/>
      <c r="X210" s="43"/>
      <c r="Y210" s="43"/>
      <c r="Z210" s="43"/>
      <c r="AA210" s="43"/>
      <c r="AB210" s="43"/>
      <c r="AC210" s="43"/>
      <c r="AD210" s="43"/>
      <c r="AE210" s="43"/>
      <c r="AF210" s="43"/>
      <c r="AG210" s="43"/>
      <c r="AH210" s="43"/>
      <c r="AI210" s="43"/>
      <c r="AJ210" s="43"/>
      <c r="AK210" s="43"/>
      <c r="AL210" s="43"/>
      <c r="AM210" s="43"/>
      <c r="AN210" s="43"/>
      <c r="AO210" s="43"/>
      <c r="AP210" s="43"/>
      <c r="AQ210" s="43"/>
      <c r="AR210" s="43"/>
      <c r="AS210" s="43"/>
      <c r="AT210" s="43"/>
      <c r="AU210" s="43"/>
      <c r="AV210" s="43"/>
      <c r="AW210" s="43"/>
      <c r="AX210" s="43"/>
      <c r="AY210" s="43"/>
      <c r="AZ210" s="43"/>
    </row>
    <row r="211" spans="1:52" s="59" customFormat="1" x14ac:dyDescent="0.2">
      <c r="A211" s="75" t="s">
        <v>334</v>
      </c>
      <c r="C211" s="49"/>
      <c r="D211" s="48"/>
      <c r="E211" s="47"/>
      <c r="F211" s="69"/>
      <c r="G211" s="49"/>
      <c r="H211" s="84"/>
      <c r="I211" s="48"/>
      <c r="J211" s="53"/>
      <c r="K211" s="48"/>
      <c r="L211" s="53"/>
      <c r="M211" s="53"/>
      <c r="N211" s="49"/>
      <c r="O211" s="50"/>
      <c r="P211" s="74">
        <f t="shared" si="17"/>
        <v>0</v>
      </c>
      <c r="Q211" s="68"/>
      <c r="R211" s="68"/>
      <c r="S211" s="68"/>
      <c r="T211" s="68"/>
      <c r="U211" s="68"/>
      <c r="V211" s="68"/>
      <c r="W211" s="68"/>
      <c r="X211" s="68"/>
      <c r="Y211" s="68"/>
      <c r="Z211" s="68"/>
      <c r="AA211" s="68"/>
      <c r="AB211" s="68"/>
      <c r="AC211" s="68"/>
      <c r="AD211" s="68"/>
      <c r="AE211" s="68"/>
      <c r="AF211" s="68"/>
      <c r="AG211" s="68"/>
      <c r="AH211" s="68"/>
      <c r="AI211" s="68"/>
      <c r="AJ211" s="68"/>
      <c r="AK211" s="68"/>
      <c r="AL211" s="68"/>
      <c r="AM211" s="68"/>
      <c r="AN211" s="68"/>
      <c r="AO211" s="68"/>
      <c r="AP211" s="68"/>
      <c r="AQ211" s="68"/>
      <c r="AR211" s="68"/>
      <c r="AS211" s="68"/>
      <c r="AT211" s="68"/>
      <c r="AU211" s="68"/>
      <c r="AV211" s="68"/>
      <c r="AW211" s="68"/>
      <c r="AX211" s="68"/>
      <c r="AY211" s="68"/>
      <c r="AZ211" s="68"/>
    </row>
    <row r="212" spans="1:52" s="59" customFormat="1" x14ac:dyDescent="0.2">
      <c r="A212" s="56"/>
      <c r="B212" s="59" t="s">
        <v>335</v>
      </c>
      <c r="C212" s="59" t="s">
        <v>336</v>
      </c>
      <c r="D212" s="69">
        <v>62</v>
      </c>
      <c r="E212" s="70">
        <v>1817037.79</v>
      </c>
      <c r="F212" s="69">
        <v>29307.061129032259</v>
      </c>
      <c r="G212" s="70">
        <v>1941303.46</v>
      </c>
      <c r="H212" s="71">
        <v>31311.346129032256</v>
      </c>
      <c r="I212" s="72">
        <v>4506.3361290322582</v>
      </c>
      <c r="J212" s="72">
        <v>425.24790322580645</v>
      </c>
      <c r="K212" s="72">
        <v>24704.795967741939</v>
      </c>
      <c r="L212" s="72">
        <v>1672.5333870967743</v>
      </c>
      <c r="M212" s="72">
        <v>2.4327419354838713</v>
      </c>
      <c r="N212" s="67">
        <v>563860.66</v>
      </c>
      <c r="O212" s="73">
        <v>9094.5267741935495</v>
      </c>
      <c r="P212" s="74">
        <f t="shared" si="17"/>
        <v>0</v>
      </c>
      <c r="Q212" s="83"/>
      <c r="R212" s="83"/>
      <c r="S212" s="83"/>
      <c r="T212" s="83"/>
      <c r="U212" s="83"/>
      <c r="V212" s="83"/>
      <c r="W212" s="83"/>
      <c r="X212" s="83"/>
      <c r="Y212" s="83"/>
      <c r="Z212" s="83"/>
      <c r="AA212" s="83"/>
      <c r="AB212" s="83"/>
      <c r="AC212" s="68"/>
      <c r="AD212" s="68"/>
      <c r="AE212" s="68"/>
      <c r="AF212" s="68"/>
      <c r="AG212" s="68"/>
      <c r="AH212" s="68"/>
      <c r="AI212" s="68"/>
      <c r="AJ212" s="68"/>
      <c r="AK212" s="68"/>
      <c r="AL212" s="68"/>
      <c r="AM212" s="68"/>
      <c r="AN212" s="68"/>
      <c r="AO212" s="68"/>
      <c r="AP212" s="68"/>
      <c r="AQ212" s="68"/>
      <c r="AR212" s="68"/>
      <c r="AS212" s="68"/>
      <c r="AT212" s="68"/>
      <c r="AU212" s="68"/>
      <c r="AV212" s="68"/>
      <c r="AW212" s="68"/>
      <c r="AX212" s="68"/>
      <c r="AY212" s="68"/>
      <c r="AZ212" s="68"/>
    </row>
    <row r="213" spans="1:52" s="59" customFormat="1" x14ac:dyDescent="0.2">
      <c r="A213" s="56"/>
      <c r="B213" s="59" t="s">
        <v>337</v>
      </c>
      <c r="C213" s="59" t="s">
        <v>338</v>
      </c>
      <c r="D213" s="69">
        <v>550.06000000000006</v>
      </c>
      <c r="E213" s="70">
        <v>6890546.4400000004</v>
      </c>
      <c r="F213" s="69">
        <v>12526.899683670872</v>
      </c>
      <c r="G213" s="70">
        <v>6981466.0099999998</v>
      </c>
      <c r="H213" s="71">
        <v>12692.189961095151</v>
      </c>
      <c r="I213" s="72">
        <v>2358.130240337417</v>
      </c>
      <c r="J213" s="72">
        <v>188.6013707595535</v>
      </c>
      <c r="K213" s="72">
        <v>9314.5840453768669</v>
      </c>
      <c r="L213" s="72">
        <v>830.14711122422989</v>
      </c>
      <c r="M213" s="72">
        <v>0.72719339708395436</v>
      </c>
      <c r="N213" s="67">
        <v>721335.71</v>
      </c>
      <c r="O213" s="73">
        <v>1311.3764134821654</v>
      </c>
      <c r="P213" s="74">
        <f t="shared" si="17"/>
        <v>0</v>
      </c>
      <c r="Q213" s="83"/>
      <c r="R213" s="83"/>
      <c r="S213" s="83"/>
      <c r="T213" s="83"/>
      <c r="U213" s="83"/>
      <c r="V213" s="83"/>
      <c r="W213" s="83"/>
      <c r="X213" s="83"/>
      <c r="Y213" s="83"/>
      <c r="Z213" s="83"/>
      <c r="AA213" s="83"/>
      <c r="AB213" s="83"/>
      <c r="AC213" s="68"/>
      <c r="AD213" s="68"/>
      <c r="AE213" s="68"/>
      <c r="AF213" s="68"/>
      <c r="AG213" s="68"/>
      <c r="AH213" s="68"/>
      <c r="AI213" s="68"/>
      <c r="AJ213" s="68"/>
      <c r="AK213" s="68"/>
      <c r="AL213" s="68"/>
      <c r="AM213" s="68"/>
      <c r="AN213" s="68"/>
      <c r="AO213" s="68"/>
      <c r="AP213" s="68"/>
      <c r="AQ213" s="68"/>
      <c r="AR213" s="68"/>
      <c r="AS213" s="68"/>
      <c r="AT213" s="68"/>
      <c r="AU213" s="68"/>
      <c r="AV213" s="68"/>
      <c r="AW213" s="68"/>
      <c r="AX213" s="68"/>
      <c r="AY213" s="68"/>
      <c r="AZ213" s="68"/>
    </row>
    <row r="214" spans="1:52" s="59" customFormat="1" x14ac:dyDescent="0.2">
      <c r="A214" s="56"/>
      <c r="B214" s="57" t="s">
        <v>339</v>
      </c>
      <c r="C214" s="59" t="s">
        <v>340</v>
      </c>
      <c r="D214" s="69">
        <v>72.719999999999985</v>
      </c>
      <c r="E214" s="70">
        <v>2128477.0099999998</v>
      </c>
      <c r="F214" s="69">
        <v>29269.485836083612</v>
      </c>
      <c r="G214" s="70">
        <v>2320048.11</v>
      </c>
      <c r="H214" s="71">
        <v>31903.851897689772</v>
      </c>
      <c r="I214" s="72">
        <v>2813.4113036303634</v>
      </c>
      <c r="J214" s="72">
        <v>450.52090209020906</v>
      </c>
      <c r="K214" s="72">
        <v>27385.200770077015</v>
      </c>
      <c r="L214" s="72">
        <v>1190.1915566556659</v>
      </c>
      <c r="M214" s="72">
        <v>64.527365236523664</v>
      </c>
      <c r="N214" s="67">
        <v>863791.09</v>
      </c>
      <c r="O214" s="73">
        <v>11878.315319031904</v>
      </c>
      <c r="P214" s="74">
        <f t="shared" si="17"/>
        <v>0</v>
      </c>
      <c r="Q214" s="83"/>
      <c r="R214" s="83"/>
      <c r="S214" s="83"/>
      <c r="T214" s="83"/>
      <c r="U214" s="83"/>
      <c r="V214" s="83"/>
      <c r="W214" s="83"/>
      <c r="X214" s="83"/>
      <c r="Y214" s="83"/>
      <c r="Z214" s="83"/>
      <c r="AA214" s="83"/>
      <c r="AB214" s="83"/>
      <c r="AC214" s="68"/>
      <c r="AD214" s="68"/>
      <c r="AE214" s="68"/>
      <c r="AF214" s="68"/>
      <c r="AG214" s="68"/>
      <c r="AH214" s="68"/>
      <c r="AI214" s="68"/>
      <c r="AJ214" s="68"/>
      <c r="AK214" s="68"/>
      <c r="AL214" s="68"/>
      <c r="AM214" s="68"/>
      <c r="AN214" s="68"/>
      <c r="AO214" s="68"/>
      <c r="AP214" s="68"/>
      <c r="AQ214" s="68"/>
      <c r="AR214" s="68"/>
      <c r="AS214" s="68"/>
      <c r="AT214" s="68"/>
      <c r="AU214" s="68"/>
      <c r="AV214" s="68"/>
      <c r="AW214" s="68"/>
      <c r="AX214" s="68"/>
      <c r="AY214" s="68"/>
      <c r="AZ214" s="68"/>
    </row>
    <row r="215" spans="1:52" s="59" customFormat="1" x14ac:dyDescent="0.2">
      <c r="A215" s="56"/>
      <c r="B215" s="59" t="s">
        <v>341</v>
      </c>
      <c r="C215" s="59" t="s">
        <v>342</v>
      </c>
      <c r="D215" s="69">
        <v>86.02</v>
      </c>
      <c r="E215" s="70">
        <v>2354849.5499999998</v>
      </c>
      <c r="F215" s="69">
        <v>27375.605091839105</v>
      </c>
      <c r="G215" s="70">
        <v>2367554.0299999998</v>
      </c>
      <c r="H215" s="71">
        <v>27523.297256451988</v>
      </c>
      <c r="I215" s="72">
        <v>4911.6240409207157</v>
      </c>
      <c r="J215" s="72">
        <v>316.86572890025576</v>
      </c>
      <c r="K215" s="72">
        <v>21103.75273192281</v>
      </c>
      <c r="L215" s="72">
        <v>998.7478493373635</v>
      </c>
      <c r="M215" s="72">
        <v>192.30690537084396</v>
      </c>
      <c r="N215" s="67">
        <v>324787.37</v>
      </c>
      <c r="O215" s="73">
        <v>3775.7192513368987</v>
      </c>
      <c r="P215" s="74">
        <f t="shared" si="17"/>
        <v>0</v>
      </c>
      <c r="Q215" s="83"/>
      <c r="R215" s="83"/>
      <c r="S215" s="83"/>
      <c r="T215" s="83"/>
      <c r="U215" s="83"/>
      <c r="V215" s="83"/>
      <c r="W215" s="83"/>
      <c r="X215" s="83"/>
      <c r="Y215" s="83"/>
      <c r="Z215" s="83"/>
      <c r="AA215" s="83"/>
      <c r="AB215" s="83"/>
      <c r="AC215" s="68"/>
      <c r="AD215" s="68"/>
      <c r="AE215" s="68"/>
      <c r="AF215" s="68"/>
      <c r="AG215" s="68"/>
      <c r="AH215" s="68"/>
      <c r="AI215" s="68"/>
      <c r="AJ215" s="68"/>
      <c r="AK215" s="68"/>
      <c r="AL215" s="68"/>
      <c r="AM215" s="68"/>
      <c r="AN215" s="68"/>
      <c r="AO215" s="68"/>
      <c r="AP215" s="68"/>
      <c r="AQ215" s="68"/>
      <c r="AR215" s="68"/>
      <c r="AS215" s="68"/>
      <c r="AT215" s="68"/>
      <c r="AU215" s="68"/>
      <c r="AV215" s="68"/>
      <c r="AW215" s="68"/>
      <c r="AX215" s="68"/>
      <c r="AY215" s="68"/>
      <c r="AZ215" s="68"/>
    </row>
    <row r="216" spans="1:52" s="59" customFormat="1" x14ac:dyDescent="0.2">
      <c r="A216" s="56"/>
      <c r="B216" s="59" t="s">
        <v>343</v>
      </c>
      <c r="C216" s="59" t="s">
        <v>344</v>
      </c>
      <c r="D216" s="69">
        <v>230.97000000000006</v>
      </c>
      <c r="E216" s="70">
        <v>3714207.33</v>
      </c>
      <c r="F216" s="69">
        <v>16080.908040005192</v>
      </c>
      <c r="G216" s="70">
        <v>3743826.64</v>
      </c>
      <c r="H216" s="71">
        <v>16209.146815603755</v>
      </c>
      <c r="I216" s="72">
        <v>3001.0041563839454</v>
      </c>
      <c r="J216" s="72">
        <v>304.837814434775</v>
      </c>
      <c r="K216" s="72">
        <v>11890.774862536256</v>
      </c>
      <c r="L216" s="72">
        <v>1010.4517902757931</v>
      </c>
      <c r="M216" s="72">
        <v>2.0781919729835039</v>
      </c>
      <c r="N216" s="67">
        <v>702178.04</v>
      </c>
      <c r="O216" s="73">
        <v>3040.1265965276871</v>
      </c>
      <c r="P216" s="74">
        <f t="shared" si="17"/>
        <v>0</v>
      </c>
      <c r="Q216" s="83"/>
      <c r="R216" s="83"/>
      <c r="S216" s="83"/>
      <c r="T216" s="83"/>
      <c r="U216" s="83"/>
      <c r="V216" s="83"/>
      <c r="W216" s="83"/>
      <c r="X216" s="83"/>
      <c r="Y216" s="83"/>
      <c r="Z216" s="83"/>
      <c r="AA216" s="83"/>
      <c r="AB216" s="83"/>
      <c r="AC216" s="68"/>
      <c r="AD216" s="68"/>
      <c r="AE216" s="68"/>
      <c r="AF216" s="68"/>
      <c r="AG216" s="68"/>
      <c r="AH216" s="68"/>
      <c r="AI216" s="68"/>
      <c r="AJ216" s="68"/>
      <c r="AK216" s="68"/>
      <c r="AL216" s="68"/>
      <c r="AM216" s="68"/>
      <c r="AN216" s="68"/>
      <c r="AO216" s="68"/>
      <c r="AP216" s="68"/>
      <c r="AQ216" s="68"/>
      <c r="AR216" s="68"/>
      <c r="AS216" s="68"/>
      <c r="AT216" s="68"/>
      <c r="AU216" s="68"/>
      <c r="AV216" s="68"/>
      <c r="AW216" s="68"/>
      <c r="AX216" s="68"/>
      <c r="AY216" s="68"/>
      <c r="AZ216" s="68"/>
    </row>
    <row r="217" spans="1:52" s="59" customFormat="1" x14ac:dyDescent="0.2">
      <c r="A217" s="56"/>
      <c r="B217" s="59" t="s">
        <v>345</v>
      </c>
      <c r="C217" s="59" t="s">
        <v>346</v>
      </c>
      <c r="D217" s="69">
        <v>274.57000000000005</v>
      </c>
      <c r="E217" s="70">
        <v>4067793.56</v>
      </c>
      <c r="F217" s="69">
        <v>14815.14207670175</v>
      </c>
      <c r="G217" s="70">
        <v>4166503.81</v>
      </c>
      <c r="H217" s="71">
        <v>15174.650580908326</v>
      </c>
      <c r="I217" s="72">
        <v>2490.7300142040276</v>
      </c>
      <c r="J217" s="72">
        <v>312.75055541391987</v>
      </c>
      <c r="K217" s="72">
        <v>11172.897257529956</v>
      </c>
      <c r="L217" s="72">
        <v>1198.2727537604251</v>
      </c>
      <c r="M217" s="72"/>
      <c r="N217" s="67">
        <v>461424.15</v>
      </c>
      <c r="O217" s="73">
        <v>1680.533743671923</v>
      </c>
      <c r="P217" s="74">
        <f t="shared" si="17"/>
        <v>0</v>
      </c>
      <c r="Q217" s="83"/>
      <c r="R217" s="83"/>
      <c r="S217" s="83"/>
      <c r="T217" s="83"/>
      <c r="U217" s="83"/>
      <c r="V217" s="83"/>
      <c r="W217" s="83"/>
      <c r="X217" s="83"/>
      <c r="Y217" s="83"/>
      <c r="Z217" s="83"/>
      <c r="AA217" s="83"/>
      <c r="AB217" s="83"/>
      <c r="AC217" s="68"/>
      <c r="AD217" s="68"/>
      <c r="AE217" s="68"/>
      <c r="AF217" s="68"/>
      <c r="AG217" s="68"/>
      <c r="AH217" s="68"/>
      <c r="AI217" s="68"/>
      <c r="AJ217" s="68"/>
      <c r="AK217" s="68"/>
      <c r="AL217" s="68"/>
      <c r="AM217" s="68"/>
      <c r="AN217" s="68"/>
      <c r="AO217" s="68"/>
      <c r="AP217" s="68"/>
      <c r="AQ217" s="68"/>
      <c r="AR217" s="68"/>
      <c r="AS217" s="68"/>
      <c r="AT217" s="68"/>
      <c r="AU217" s="68"/>
      <c r="AV217" s="68"/>
      <c r="AW217" s="68"/>
      <c r="AX217" s="68"/>
      <c r="AY217" s="68"/>
      <c r="AZ217" s="68"/>
    </row>
    <row r="218" spans="1:52" s="59" customFormat="1" x14ac:dyDescent="0.2">
      <c r="A218" s="56"/>
      <c r="B218" s="59" t="s">
        <v>347</v>
      </c>
      <c r="C218" s="59" t="s">
        <v>348</v>
      </c>
      <c r="D218" s="69">
        <v>93.86</v>
      </c>
      <c r="E218" s="70">
        <v>2649679.4700000002</v>
      </c>
      <c r="F218" s="69">
        <v>28230.12433411464</v>
      </c>
      <c r="G218" s="70">
        <v>2656342.5299999998</v>
      </c>
      <c r="H218" s="71">
        <v>28301.113679948859</v>
      </c>
      <c r="I218" s="72">
        <v>5791.1683358193059</v>
      </c>
      <c r="J218" s="72">
        <v>408.48092904325597</v>
      </c>
      <c r="K218" s="72">
        <v>20614.966759002768</v>
      </c>
      <c r="L218" s="72">
        <v>1199.9309610057535</v>
      </c>
      <c r="M218" s="72">
        <v>286.56669507777542</v>
      </c>
      <c r="N218" s="67">
        <v>248653.72</v>
      </c>
      <c r="O218" s="73">
        <v>2649.1979544001706</v>
      </c>
      <c r="P218" s="74">
        <f t="shared" si="17"/>
        <v>0</v>
      </c>
      <c r="Q218" s="83"/>
      <c r="R218" s="83"/>
      <c r="S218" s="83"/>
      <c r="T218" s="83"/>
      <c r="U218" s="83"/>
      <c r="V218" s="83"/>
      <c r="W218" s="83"/>
      <c r="X218" s="83"/>
      <c r="Y218" s="83"/>
      <c r="Z218" s="83"/>
      <c r="AA218" s="83"/>
      <c r="AB218" s="83"/>
      <c r="AC218" s="68"/>
      <c r="AD218" s="68"/>
      <c r="AE218" s="68"/>
      <c r="AF218" s="68"/>
      <c r="AG218" s="68"/>
      <c r="AH218" s="68"/>
      <c r="AI218" s="68"/>
      <c r="AJ218" s="68"/>
      <c r="AK218" s="68"/>
      <c r="AL218" s="68"/>
      <c r="AM218" s="68"/>
      <c r="AN218" s="68"/>
      <c r="AO218" s="68"/>
      <c r="AP218" s="68"/>
      <c r="AQ218" s="68"/>
      <c r="AR218" s="68"/>
      <c r="AS218" s="68"/>
      <c r="AT218" s="68"/>
      <c r="AU218" s="68"/>
      <c r="AV218" s="68"/>
      <c r="AW218" s="68"/>
      <c r="AX218" s="68"/>
      <c r="AY218" s="68"/>
      <c r="AZ218" s="68"/>
    </row>
    <row r="219" spans="1:52" s="59" customFormat="1" x14ac:dyDescent="0.2">
      <c r="A219" s="56"/>
      <c r="B219" s="59" t="s">
        <v>349</v>
      </c>
      <c r="C219" s="59" t="s">
        <v>350</v>
      </c>
      <c r="D219" s="69">
        <v>602.3599999999999</v>
      </c>
      <c r="E219" s="70">
        <v>7403821.3799999999</v>
      </c>
      <c r="F219" s="69">
        <v>12291.356298559003</v>
      </c>
      <c r="G219" s="70">
        <v>7464769.2599999998</v>
      </c>
      <c r="H219" s="71">
        <v>12392.538116740821</v>
      </c>
      <c r="I219" s="72">
        <v>1746.0677667839832</v>
      </c>
      <c r="J219" s="72">
        <v>317.99279500630854</v>
      </c>
      <c r="K219" s="72">
        <v>9381.519041769041</v>
      </c>
      <c r="L219" s="72">
        <v>848.91430373862818</v>
      </c>
      <c r="M219" s="72">
        <v>98.044209442858119</v>
      </c>
      <c r="N219" s="67">
        <v>508652.35</v>
      </c>
      <c r="O219" s="73">
        <v>844.43248223653643</v>
      </c>
      <c r="P219" s="74">
        <f t="shared" si="17"/>
        <v>0</v>
      </c>
      <c r="Q219" s="83"/>
      <c r="R219" s="83"/>
      <c r="S219" s="83"/>
      <c r="T219" s="83"/>
      <c r="U219" s="83"/>
      <c r="V219" s="83"/>
      <c r="W219" s="83"/>
      <c r="X219" s="83"/>
      <c r="Y219" s="83"/>
      <c r="Z219" s="83"/>
      <c r="AA219" s="83"/>
      <c r="AB219" s="83"/>
      <c r="AC219" s="68"/>
      <c r="AD219" s="68"/>
      <c r="AE219" s="68"/>
      <c r="AF219" s="68"/>
      <c r="AG219" s="68"/>
      <c r="AH219" s="68"/>
      <c r="AI219" s="68"/>
      <c r="AJ219" s="68"/>
      <c r="AK219" s="68"/>
      <c r="AL219" s="68"/>
      <c r="AM219" s="68"/>
      <c r="AN219" s="68"/>
      <c r="AO219" s="68"/>
      <c r="AP219" s="68"/>
      <c r="AQ219" s="68"/>
      <c r="AR219" s="68"/>
      <c r="AS219" s="68"/>
      <c r="AT219" s="68"/>
      <c r="AU219" s="68"/>
      <c r="AV219" s="68"/>
      <c r="AW219" s="68"/>
      <c r="AX219" s="68"/>
      <c r="AY219" s="68"/>
      <c r="AZ219" s="68"/>
    </row>
    <row r="220" spans="1:52" s="49" customFormat="1" x14ac:dyDescent="0.2">
      <c r="A220" s="75"/>
      <c r="C220" s="49" t="s">
        <v>35</v>
      </c>
      <c r="D220" s="48">
        <f>SUM(D212:D219)</f>
        <v>1972.56</v>
      </c>
      <c r="E220" s="47">
        <f>SUM(E212:E219)</f>
        <v>31026412.529999994</v>
      </c>
      <c r="F220" s="77">
        <f>E220/D220</f>
        <v>15729.008258303928</v>
      </c>
      <c r="G220" s="49">
        <f>SUM(G212:G219)</f>
        <v>31641813.849999994</v>
      </c>
      <c r="H220" s="76">
        <f>G220/D220</f>
        <v>16040.989298170902</v>
      </c>
      <c r="I220" s="53">
        <f>'[1]Master by county 1516'!O218</f>
        <v>2623.9694812832054</v>
      </c>
      <c r="J220" s="53">
        <f>'[1]Master by county 1516'!AM218</f>
        <v>292.1546518230117</v>
      </c>
      <c r="K220" s="77">
        <f>'[1]Master by county 1516'!BM218</f>
        <v>12097.072494626273</v>
      </c>
      <c r="L220" s="77">
        <f>'[1]Master by county 1516'!DZ218</f>
        <v>972.92967007340724</v>
      </c>
      <c r="M220" s="77">
        <f>'[1]Master by county 1516'!EZ218</f>
        <v>54.863000365007906</v>
      </c>
      <c r="N220" s="90">
        <f>SUM(N212:N219)</f>
        <v>4394683.09</v>
      </c>
      <c r="O220" s="78">
        <f>N220/D220</f>
        <v>2227.908448919171</v>
      </c>
      <c r="P220" s="74">
        <f t="shared" si="17"/>
        <v>0</v>
      </c>
      <c r="Q220" s="43"/>
      <c r="R220" s="43"/>
      <c r="S220" s="43"/>
      <c r="T220" s="43"/>
      <c r="U220" s="43"/>
      <c r="V220" s="43"/>
      <c r="W220" s="43"/>
      <c r="X220" s="43"/>
      <c r="Y220" s="43"/>
      <c r="Z220" s="43"/>
      <c r="AA220" s="43"/>
      <c r="AB220" s="43"/>
      <c r="AC220" s="43"/>
      <c r="AD220" s="43"/>
      <c r="AE220" s="43"/>
      <c r="AF220" s="43"/>
      <c r="AG220" s="43"/>
      <c r="AH220" s="43"/>
      <c r="AI220" s="43"/>
      <c r="AJ220" s="43"/>
      <c r="AK220" s="43"/>
      <c r="AL220" s="43"/>
      <c r="AM220" s="43"/>
      <c r="AN220" s="43"/>
      <c r="AO220" s="43"/>
      <c r="AP220" s="43"/>
      <c r="AQ220" s="43"/>
      <c r="AR220" s="43"/>
      <c r="AS220" s="43"/>
      <c r="AT220" s="43"/>
      <c r="AU220" s="43"/>
      <c r="AV220" s="43"/>
      <c r="AW220" s="43"/>
      <c r="AX220" s="43"/>
      <c r="AY220" s="43"/>
      <c r="AZ220" s="43"/>
    </row>
    <row r="221" spans="1:52" s="49" customFormat="1" ht="4.5" customHeight="1" x14ac:dyDescent="0.2">
      <c r="A221" s="87"/>
      <c r="D221" s="48"/>
      <c r="E221" s="47"/>
      <c r="F221" s="77"/>
      <c r="H221" s="76"/>
      <c r="I221" s="53"/>
      <c r="J221" s="53"/>
      <c r="K221" s="77"/>
      <c r="L221" s="77"/>
      <c r="M221" s="77"/>
      <c r="N221" s="90"/>
      <c r="O221" s="88"/>
      <c r="P221" s="74"/>
      <c r="Q221" s="43"/>
      <c r="R221" s="43"/>
      <c r="S221" s="43"/>
      <c r="T221" s="43"/>
      <c r="U221" s="43"/>
      <c r="V221" s="43"/>
      <c r="W221" s="43"/>
      <c r="X221" s="43"/>
      <c r="Y221" s="43"/>
      <c r="Z221" s="43"/>
      <c r="AA221" s="43"/>
      <c r="AB221" s="43"/>
      <c r="AC221" s="43"/>
      <c r="AD221" s="43"/>
      <c r="AE221" s="43"/>
      <c r="AF221" s="43"/>
      <c r="AG221" s="43"/>
      <c r="AH221" s="43"/>
      <c r="AI221" s="43"/>
      <c r="AJ221" s="43"/>
      <c r="AK221" s="43"/>
      <c r="AL221" s="43"/>
      <c r="AM221" s="43"/>
      <c r="AN221" s="43"/>
      <c r="AO221" s="43"/>
      <c r="AP221" s="43"/>
      <c r="AQ221" s="43"/>
      <c r="AR221" s="43"/>
      <c r="AS221" s="43"/>
      <c r="AT221" s="43"/>
      <c r="AU221" s="43"/>
      <c r="AV221" s="43"/>
      <c r="AW221" s="43"/>
      <c r="AX221" s="43"/>
      <c r="AY221" s="43"/>
      <c r="AZ221" s="43"/>
    </row>
    <row r="222" spans="1:52" s="59" customFormat="1" x14ac:dyDescent="0.2">
      <c r="A222" s="75" t="s">
        <v>351</v>
      </c>
      <c r="C222" s="49"/>
      <c r="D222" s="48"/>
      <c r="E222" s="47"/>
      <c r="F222" s="69"/>
      <c r="G222" s="49"/>
      <c r="H222" s="84"/>
      <c r="I222" s="48"/>
      <c r="J222" s="53"/>
      <c r="K222" s="48"/>
      <c r="L222" s="53"/>
      <c r="M222" s="53"/>
      <c r="N222" s="49"/>
      <c r="O222" s="50"/>
      <c r="P222" s="74">
        <f t="shared" si="17"/>
        <v>0</v>
      </c>
      <c r="Q222" s="68"/>
      <c r="R222" s="68"/>
      <c r="S222" s="68"/>
      <c r="T222" s="68"/>
      <c r="U222" s="68"/>
      <c r="V222" s="68"/>
      <c r="W222" s="68"/>
      <c r="X222" s="68"/>
      <c r="Y222" s="68"/>
      <c r="Z222" s="68"/>
      <c r="AA222" s="68"/>
      <c r="AB222" s="68"/>
      <c r="AC222" s="68"/>
      <c r="AD222" s="68"/>
      <c r="AE222" s="68"/>
      <c r="AF222" s="68"/>
      <c r="AG222" s="68"/>
      <c r="AH222" s="68"/>
      <c r="AI222" s="68"/>
      <c r="AJ222" s="68"/>
      <c r="AK222" s="68"/>
      <c r="AL222" s="68"/>
      <c r="AM222" s="68"/>
      <c r="AN222" s="68"/>
      <c r="AO222" s="68"/>
      <c r="AP222" s="68"/>
      <c r="AQ222" s="68"/>
      <c r="AR222" s="68"/>
      <c r="AS222" s="68"/>
      <c r="AT222" s="68"/>
      <c r="AU222" s="68"/>
      <c r="AV222" s="68"/>
      <c r="AW222" s="68"/>
      <c r="AX222" s="68"/>
      <c r="AY222" s="68"/>
      <c r="AZ222" s="68"/>
    </row>
    <row r="223" spans="1:52" s="59" customFormat="1" x14ac:dyDescent="0.2">
      <c r="A223" s="56"/>
      <c r="B223" s="59" t="s">
        <v>352</v>
      </c>
      <c r="C223" s="59" t="s">
        <v>353</v>
      </c>
      <c r="D223" s="69">
        <v>191.7</v>
      </c>
      <c r="E223" s="70">
        <v>2213899.87</v>
      </c>
      <c r="F223" s="69">
        <v>11548.773448095984</v>
      </c>
      <c r="G223" s="70">
        <v>2389105.17</v>
      </c>
      <c r="H223" s="71">
        <v>12462.72910798122</v>
      </c>
      <c r="I223" s="72">
        <v>3471.8050599895673</v>
      </c>
      <c r="J223" s="72">
        <v>166.96562336984871</v>
      </c>
      <c r="K223" s="72">
        <v>7852.0076160667732</v>
      </c>
      <c r="L223" s="72">
        <v>943.9904538341159</v>
      </c>
      <c r="M223" s="72">
        <v>27.960354720918104</v>
      </c>
      <c r="N223" s="67">
        <v>647216.71</v>
      </c>
      <c r="O223" s="73">
        <v>3376.1956703182054</v>
      </c>
      <c r="P223" s="74">
        <f t="shared" si="17"/>
        <v>0</v>
      </c>
      <c r="Q223" s="83"/>
      <c r="R223" s="83"/>
      <c r="S223" s="83"/>
      <c r="T223" s="83"/>
      <c r="U223" s="83"/>
      <c r="V223" s="83"/>
      <c r="W223" s="83"/>
      <c r="X223" s="83"/>
      <c r="Y223" s="83"/>
      <c r="Z223" s="83"/>
      <c r="AA223" s="83"/>
      <c r="AB223" s="83"/>
      <c r="AC223" s="62"/>
      <c r="AD223" s="68"/>
      <c r="AE223" s="68"/>
      <c r="AF223" s="68"/>
      <c r="AG223" s="68"/>
      <c r="AH223" s="68"/>
      <c r="AI223" s="68"/>
      <c r="AJ223" s="68"/>
      <c r="AK223" s="68"/>
      <c r="AL223" s="68"/>
      <c r="AM223" s="68"/>
      <c r="AN223" s="68"/>
      <c r="AO223" s="68"/>
      <c r="AP223" s="68"/>
      <c r="AQ223" s="68"/>
      <c r="AR223" s="68"/>
      <c r="AS223" s="68"/>
      <c r="AT223" s="68"/>
      <c r="AU223" s="68"/>
      <c r="AV223" s="68"/>
      <c r="AW223" s="68"/>
      <c r="AX223" s="68"/>
      <c r="AY223" s="68"/>
      <c r="AZ223" s="68"/>
    </row>
    <row r="224" spans="1:52" s="59" customFormat="1" x14ac:dyDescent="0.2">
      <c r="A224" s="56"/>
      <c r="B224" s="59" t="s">
        <v>354</v>
      </c>
      <c r="C224" s="59" t="s">
        <v>355</v>
      </c>
      <c r="D224" s="69">
        <v>222.39000000000001</v>
      </c>
      <c r="E224" s="70">
        <v>2306578.85</v>
      </c>
      <c r="F224" s="69">
        <v>10371.774135527676</v>
      </c>
      <c r="G224" s="70">
        <v>2461820.23</v>
      </c>
      <c r="H224" s="71">
        <v>11069.833310850307</v>
      </c>
      <c r="I224" s="72">
        <v>3079.7627141508156</v>
      </c>
      <c r="J224" s="72">
        <v>151.09820585457979</v>
      </c>
      <c r="K224" s="72">
        <v>7119.0151985251132</v>
      </c>
      <c r="L224" s="72">
        <v>719.95719231979865</v>
      </c>
      <c r="M224" s="72"/>
      <c r="N224" s="67">
        <v>472166.99</v>
      </c>
      <c r="O224" s="73">
        <v>2123.1484778991858</v>
      </c>
      <c r="P224" s="74">
        <f t="shared" si="17"/>
        <v>0</v>
      </c>
      <c r="Q224" s="83"/>
      <c r="R224" s="83"/>
      <c r="S224" s="83"/>
      <c r="T224" s="83"/>
      <c r="U224" s="83"/>
      <c r="V224" s="83"/>
      <c r="W224" s="83"/>
      <c r="X224" s="83"/>
      <c r="Y224" s="83"/>
      <c r="Z224" s="83"/>
      <c r="AA224" s="83"/>
      <c r="AB224" s="83"/>
      <c r="AC224" s="62"/>
      <c r="AD224" s="68"/>
      <c r="AE224" s="68"/>
      <c r="AF224" s="68"/>
      <c r="AG224" s="68"/>
      <c r="AH224" s="68"/>
      <c r="AI224" s="68"/>
      <c r="AJ224" s="68"/>
      <c r="AK224" s="68"/>
      <c r="AL224" s="68"/>
      <c r="AM224" s="68"/>
      <c r="AN224" s="68"/>
      <c r="AO224" s="68"/>
      <c r="AP224" s="68"/>
      <c r="AQ224" s="68"/>
      <c r="AR224" s="68"/>
      <c r="AS224" s="68"/>
      <c r="AT224" s="68"/>
      <c r="AU224" s="68"/>
      <c r="AV224" s="68"/>
      <c r="AW224" s="68"/>
      <c r="AX224" s="68"/>
      <c r="AY224" s="68"/>
      <c r="AZ224" s="68"/>
    </row>
    <row r="225" spans="1:52" s="59" customFormat="1" x14ac:dyDescent="0.2">
      <c r="A225" s="56"/>
      <c r="B225" s="59" t="s">
        <v>356</v>
      </c>
      <c r="C225" s="59" t="s">
        <v>357</v>
      </c>
      <c r="D225" s="69">
        <v>4379.58</v>
      </c>
      <c r="E225" s="70">
        <v>51198668.009999998</v>
      </c>
      <c r="F225" s="69">
        <v>11690.314598660145</v>
      </c>
      <c r="G225" s="70">
        <v>52655537.630000003</v>
      </c>
      <c r="H225" s="71">
        <v>12022.96513135963</v>
      </c>
      <c r="I225" s="72">
        <v>1636.5595833390416</v>
      </c>
      <c r="J225" s="72">
        <v>148.99030500641612</v>
      </c>
      <c r="K225" s="72">
        <v>8780.3586987793351</v>
      </c>
      <c r="L225" s="72">
        <v>1054.8299814137426</v>
      </c>
      <c r="M225" s="72">
        <v>402.2265628210925</v>
      </c>
      <c r="N225" s="67">
        <v>4964341.95</v>
      </c>
      <c r="O225" s="73">
        <v>1133.520097817599</v>
      </c>
      <c r="P225" s="74">
        <f t="shared" si="17"/>
        <v>0</v>
      </c>
      <c r="Q225" s="83"/>
      <c r="R225" s="83"/>
      <c r="S225" s="83"/>
      <c r="T225" s="83"/>
      <c r="U225" s="83"/>
      <c r="V225" s="83"/>
      <c r="W225" s="83"/>
      <c r="X225" s="83"/>
      <c r="Y225" s="83"/>
      <c r="Z225" s="83"/>
      <c r="AA225" s="83"/>
      <c r="AB225" s="83"/>
      <c r="AC225" s="62"/>
      <c r="AD225" s="68"/>
      <c r="AE225" s="68"/>
      <c r="AF225" s="68"/>
      <c r="AG225" s="68"/>
      <c r="AH225" s="68"/>
      <c r="AI225" s="68"/>
      <c r="AJ225" s="68"/>
      <c r="AK225" s="68"/>
      <c r="AL225" s="68"/>
      <c r="AM225" s="68"/>
      <c r="AN225" s="68"/>
      <c r="AO225" s="68"/>
      <c r="AP225" s="68"/>
      <c r="AQ225" s="68"/>
      <c r="AR225" s="68"/>
      <c r="AS225" s="68"/>
      <c r="AT225" s="68"/>
      <c r="AU225" s="68"/>
      <c r="AV225" s="68"/>
      <c r="AW225" s="68"/>
      <c r="AX225" s="68"/>
      <c r="AY225" s="68"/>
      <c r="AZ225" s="68"/>
    </row>
    <row r="226" spans="1:52" s="59" customFormat="1" x14ac:dyDescent="0.2">
      <c r="A226" s="56"/>
      <c r="B226" s="59" t="s">
        <v>358</v>
      </c>
      <c r="C226" s="59" t="s">
        <v>359</v>
      </c>
      <c r="D226" s="69">
        <v>157.53</v>
      </c>
      <c r="E226" s="70">
        <v>2944403.63</v>
      </c>
      <c r="F226" s="69">
        <v>18691.06601917095</v>
      </c>
      <c r="G226" s="70">
        <v>3157172.83</v>
      </c>
      <c r="H226" s="71">
        <v>20041.724306481305</v>
      </c>
      <c r="I226" s="72">
        <v>4235.991874563575</v>
      </c>
      <c r="J226" s="72">
        <v>228.92344315368499</v>
      </c>
      <c r="K226" s="72">
        <v>14395.768234621977</v>
      </c>
      <c r="L226" s="72">
        <v>1104.8647876594935</v>
      </c>
      <c r="M226" s="72">
        <v>76.175966482574751</v>
      </c>
      <c r="N226" s="67">
        <v>917074.85</v>
      </c>
      <c r="O226" s="73">
        <v>5821.5885863010217</v>
      </c>
      <c r="P226" s="74">
        <f t="shared" si="17"/>
        <v>0</v>
      </c>
      <c r="Q226" s="83"/>
      <c r="R226" s="83"/>
      <c r="S226" s="83"/>
      <c r="T226" s="83"/>
      <c r="U226" s="83"/>
      <c r="V226" s="83"/>
      <c r="W226" s="83"/>
      <c r="X226" s="83"/>
      <c r="Y226" s="83"/>
      <c r="Z226" s="83"/>
      <c r="AA226" s="83"/>
      <c r="AB226" s="83"/>
      <c r="AC226" s="62"/>
      <c r="AD226" s="68"/>
      <c r="AE226" s="68"/>
      <c r="AF226" s="68"/>
      <c r="AG226" s="68"/>
      <c r="AH226" s="68"/>
      <c r="AI226" s="68"/>
      <c r="AJ226" s="68"/>
      <c r="AK226" s="68"/>
      <c r="AL226" s="68"/>
      <c r="AM226" s="68"/>
      <c r="AN226" s="68"/>
      <c r="AO226" s="68"/>
      <c r="AP226" s="68"/>
      <c r="AQ226" s="68"/>
      <c r="AR226" s="68"/>
      <c r="AS226" s="68"/>
      <c r="AT226" s="68"/>
      <c r="AU226" s="68"/>
      <c r="AV226" s="68"/>
      <c r="AW226" s="68"/>
      <c r="AX226" s="68"/>
      <c r="AY226" s="68"/>
      <c r="AZ226" s="68"/>
    </row>
    <row r="227" spans="1:52" s="59" customFormat="1" x14ac:dyDescent="0.2">
      <c r="A227" s="56"/>
      <c r="B227" s="59" t="s">
        <v>360</v>
      </c>
      <c r="C227" s="59" t="s">
        <v>361</v>
      </c>
      <c r="D227" s="69">
        <v>701.15</v>
      </c>
      <c r="E227" s="70">
        <v>8965868.8800000008</v>
      </c>
      <c r="F227" s="69">
        <v>12787.376281822721</v>
      </c>
      <c r="G227" s="70">
        <v>9709696.0399999991</v>
      </c>
      <c r="H227" s="71">
        <v>13848.243656849461</v>
      </c>
      <c r="I227" s="72">
        <v>4075.0505312700566</v>
      </c>
      <c r="J227" s="72">
        <v>104.34707266633387</v>
      </c>
      <c r="K227" s="72">
        <v>8293.7715467446342</v>
      </c>
      <c r="L227" s="72">
        <v>1366.1621193753122</v>
      </c>
      <c r="M227" s="72">
        <v>8.9123867931255791</v>
      </c>
      <c r="N227" s="67">
        <v>3283060.63</v>
      </c>
      <c r="O227" s="73">
        <v>4682.3941096769595</v>
      </c>
      <c r="P227" s="74">
        <f t="shared" si="17"/>
        <v>0</v>
      </c>
      <c r="Q227" s="83"/>
      <c r="R227" s="83"/>
      <c r="S227" s="83"/>
      <c r="T227" s="83"/>
      <c r="U227" s="83"/>
      <c r="V227" s="83"/>
      <c r="W227" s="83"/>
      <c r="X227" s="83"/>
      <c r="Y227" s="83"/>
      <c r="Z227" s="83"/>
      <c r="AA227" s="83"/>
      <c r="AB227" s="83"/>
      <c r="AC227" s="62"/>
      <c r="AD227" s="68"/>
      <c r="AE227" s="68"/>
      <c r="AF227" s="68"/>
      <c r="AG227" s="68"/>
      <c r="AH227" s="68"/>
      <c r="AI227" s="68"/>
      <c r="AJ227" s="68"/>
      <c r="AK227" s="68"/>
      <c r="AL227" s="68"/>
      <c r="AM227" s="68"/>
      <c r="AN227" s="68"/>
      <c r="AO227" s="68"/>
      <c r="AP227" s="68"/>
      <c r="AQ227" s="68"/>
      <c r="AR227" s="68"/>
      <c r="AS227" s="68"/>
      <c r="AT227" s="68"/>
      <c r="AU227" s="68"/>
      <c r="AV227" s="68"/>
      <c r="AW227" s="68"/>
      <c r="AX227" s="68"/>
      <c r="AY227" s="68"/>
      <c r="AZ227" s="68"/>
    </row>
    <row r="228" spans="1:52" s="59" customFormat="1" x14ac:dyDescent="0.2">
      <c r="A228" s="56"/>
      <c r="B228" s="59" t="s">
        <v>362</v>
      </c>
      <c r="C228" s="59" t="s">
        <v>363</v>
      </c>
      <c r="D228" s="69">
        <v>2166.36</v>
      </c>
      <c r="E228" s="70">
        <v>24453734.32</v>
      </c>
      <c r="F228" s="69">
        <v>11287.93659410255</v>
      </c>
      <c r="G228" s="70">
        <v>24924781.190000001</v>
      </c>
      <c r="H228" s="71">
        <v>11505.373617496631</v>
      </c>
      <c r="I228" s="72">
        <v>2083.9389159696448</v>
      </c>
      <c r="J228" s="72">
        <v>240.24890138296496</v>
      </c>
      <c r="K228" s="72">
        <v>8096.4248278217838</v>
      </c>
      <c r="L228" s="72">
        <v>1004.8662179877766</v>
      </c>
      <c r="M228" s="72">
        <v>79.894754334459634</v>
      </c>
      <c r="N228" s="67">
        <v>1701071.14</v>
      </c>
      <c r="O228" s="73">
        <v>785.22089588064762</v>
      </c>
      <c r="P228" s="74">
        <f t="shared" si="17"/>
        <v>0</v>
      </c>
      <c r="Q228" s="83"/>
      <c r="R228" s="83"/>
      <c r="S228" s="83"/>
      <c r="T228" s="83"/>
      <c r="U228" s="83"/>
      <c r="V228" s="83"/>
      <c r="W228" s="83"/>
      <c r="X228" s="83"/>
      <c r="Y228" s="83"/>
      <c r="Z228" s="83"/>
      <c r="AA228" s="83"/>
      <c r="AB228" s="83"/>
      <c r="AC228" s="62"/>
      <c r="AD228" s="68"/>
      <c r="AE228" s="68"/>
      <c r="AF228" s="68"/>
      <c r="AG228" s="68"/>
      <c r="AH228" s="68"/>
      <c r="AI228" s="68"/>
      <c r="AJ228" s="68"/>
      <c r="AK228" s="68"/>
      <c r="AL228" s="68"/>
      <c r="AM228" s="68"/>
      <c r="AN228" s="68"/>
      <c r="AO228" s="68"/>
      <c r="AP228" s="68"/>
      <c r="AQ228" s="68"/>
      <c r="AR228" s="68"/>
      <c r="AS228" s="68"/>
      <c r="AT228" s="68"/>
      <c r="AU228" s="68"/>
      <c r="AV228" s="68"/>
      <c r="AW228" s="68"/>
      <c r="AX228" s="68"/>
      <c r="AY228" s="68"/>
      <c r="AZ228" s="68"/>
    </row>
    <row r="229" spans="1:52" s="59" customFormat="1" x14ac:dyDescent="0.2">
      <c r="A229" s="56"/>
      <c r="B229" s="59" t="s">
        <v>364</v>
      </c>
      <c r="C229" s="59" t="s">
        <v>365</v>
      </c>
      <c r="D229" s="69">
        <v>313.79000000000002</v>
      </c>
      <c r="E229" s="70">
        <v>5347959.47</v>
      </c>
      <c r="F229" s="69">
        <v>17043.116319831734</v>
      </c>
      <c r="G229" s="70">
        <v>5557703.4199999999</v>
      </c>
      <c r="H229" s="71">
        <v>17711.537716307084</v>
      </c>
      <c r="I229" s="72">
        <v>4989.5751617323685</v>
      </c>
      <c r="J229" s="72">
        <v>111.37254214602123</v>
      </c>
      <c r="K229" s="72">
        <v>9205.8353676025363</v>
      </c>
      <c r="L229" s="72">
        <v>3344.125338602249</v>
      </c>
      <c r="M229" s="72">
        <v>60.629306223907705</v>
      </c>
      <c r="N229" s="67">
        <v>1132866.8600000001</v>
      </c>
      <c r="O229" s="73">
        <v>3610.2707543261417</v>
      </c>
      <c r="P229" s="74">
        <f t="shared" si="17"/>
        <v>0</v>
      </c>
      <c r="Q229" s="83"/>
      <c r="R229" s="83"/>
      <c r="S229" s="83"/>
      <c r="T229" s="83"/>
      <c r="U229" s="83"/>
      <c r="V229" s="83"/>
      <c r="W229" s="83"/>
      <c r="X229" s="83"/>
      <c r="Y229" s="83"/>
      <c r="Z229" s="83"/>
      <c r="AA229" s="83"/>
      <c r="AB229" s="83"/>
      <c r="AC229" s="62"/>
      <c r="AD229" s="68"/>
      <c r="AE229" s="68"/>
      <c r="AF229" s="68"/>
      <c r="AG229" s="68"/>
      <c r="AH229" s="68"/>
      <c r="AI229" s="68"/>
      <c r="AJ229" s="68"/>
      <c r="AK229" s="68"/>
      <c r="AL229" s="68"/>
      <c r="AM229" s="68"/>
      <c r="AN229" s="68"/>
      <c r="AO229" s="68"/>
      <c r="AP229" s="68"/>
      <c r="AQ229" s="68"/>
      <c r="AR229" s="68"/>
      <c r="AS229" s="68"/>
      <c r="AT229" s="68"/>
      <c r="AU229" s="68"/>
      <c r="AV229" s="68"/>
      <c r="AW229" s="68"/>
      <c r="AX229" s="68"/>
      <c r="AY229" s="68"/>
      <c r="AZ229" s="68"/>
    </row>
    <row r="230" spans="1:52" s="49" customFormat="1" x14ac:dyDescent="0.2">
      <c r="A230" s="75"/>
      <c r="C230" s="49" t="s">
        <v>35</v>
      </c>
      <c r="D230" s="48">
        <f>SUM(D223:D229)</f>
        <v>8132.4999999999991</v>
      </c>
      <c r="E230" s="47">
        <f>SUM(E223:E229)</f>
        <v>97431113.030000001</v>
      </c>
      <c r="F230" s="77">
        <f>E230/D230</f>
        <v>11980.462715032279</v>
      </c>
      <c r="G230" s="49">
        <f>SUM(G223:G229)</f>
        <v>100855816.51000001</v>
      </c>
      <c r="H230" s="76">
        <f>G230/D230</f>
        <v>12401.575961881343</v>
      </c>
      <c r="I230" s="53">
        <f>'[1]Master by county 1516'!O228</f>
        <v>2228.423640946819</v>
      </c>
      <c r="J230" s="53">
        <f>'[1]Master by county 1516'!AM228</f>
        <v>170.02932185674766</v>
      </c>
      <c r="K230" s="77">
        <f>'[1]Master by county 1516'!BM228</f>
        <v>8614.0945908392277</v>
      </c>
      <c r="L230" s="77">
        <f>'[1]Master by county 1516'!DZ228</f>
        <v>1145.8930869966186</v>
      </c>
      <c r="M230" s="77">
        <f>'[1]Master by county 1516'!EZ228</f>
        <v>243.13532124193057</v>
      </c>
      <c r="N230" s="90">
        <f>SUM(N223:N229)</f>
        <v>13117799.129999999</v>
      </c>
      <c r="O230" s="78">
        <f>N230/D230</f>
        <v>1613.0094226867507</v>
      </c>
      <c r="P230" s="74">
        <f t="shared" si="17"/>
        <v>0</v>
      </c>
      <c r="Q230" s="43"/>
      <c r="R230" s="43"/>
      <c r="S230" s="43"/>
      <c r="T230" s="43"/>
      <c r="U230" s="43"/>
      <c r="V230" s="43"/>
      <c r="W230" s="43"/>
      <c r="X230" s="43"/>
      <c r="Y230" s="43"/>
      <c r="Z230" s="43"/>
      <c r="AA230" s="43"/>
      <c r="AB230" s="43"/>
      <c r="AC230" s="43"/>
      <c r="AD230" s="43"/>
      <c r="AE230" s="43"/>
      <c r="AF230" s="43"/>
      <c r="AG230" s="43"/>
      <c r="AH230" s="43"/>
      <c r="AI230" s="43"/>
      <c r="AJ230" s="43"/>
      <c r="AK230" s="43"/>
      <c r="AL230" s="43"/>
      <c r="AM230" s="43"/>
      <c r="AN230" s="43"/>
      <c r="AO230" s="43"/>
      <c r="AP230" s="43"/>
      <c r="AQ230" s="43"/>
      <c r="AR230" s="43"/>
      <c r="AS230" s="43"/>
      <c r="AT230" s="43"/>
      <c r="AU230" s="43"/>
      <c r="AV230" s="43"/>
      <c r="AW230" s="43"/>
      <c r="AX230" s="43"/>
      <c r="AY230" s="43"/>
      <c r="AZ230" s="43"/>
    </row>
    <row r="231" spans="1:52" customFormat="1" ht="4.5" customHeight="1" x14ac:dyDescent="0.2">
      <c r="A231" s="79"/>
      <c r="B231" s="80"/>
      <c r="C231" s="80"/>
      <c r="D231" s="80"/>
      <c r="E231" s="81"/>
      <c r="F231" s="80"/>
      <c r="G231" s="81"/>
      <c r="H231" s="80"/>
      <c r="I231" s="80"/>
      <c r="J231" s="80"/>
      <c r="K231" s="80"/>
      <c r="L231" s="80"/>
      <c r="M231" s="80"/>
      <c r="N231" s="81"/>
      <c r="O231" s="82"/>
    </row>
    <row r="232" spans="1:52" s="59" customFormat="1" x14ac:dyDescent="0.2">
      <c r="A232" s="75" t="s">
        <v>366</v>
      </c>
      <c r="C232" s="49"/>
      <c r="D232" s="48"/>
      <c r="E232" s="47"/>
      <c r="F232" s="69"/>
      <c r="G232" s="49"/>
      <c r="H232" s="84"/>
      <c r="I232" s="48"/>
      <c r="J232" s="53"/>
      <c r="K232" s="48"/>
      <c r="L232" s="53"/>
      <c r="M232" s="53"/>
      <c r="N232" s="49"/>
      <c r="O232" s="50"/>
      <c r="P232" s="74">
        <f t="shared" si="17"/>
        <v>0</v>
      </c>
      <c r="Q232" s="68"/>
      <c r="R232" s="68"/>
      <c r="S232" s="68"/>
      <c r="T232" s="68"/>
      <c r="U232" s="68"/>
      <c r="V232" s="68"/>
      <c r="W232" s="68"/>
      <c r="X232" s="68"/>
      <c r="Y232" s="68"/>
      <c r="Z232" s="68"/>
      <c r="AA232" s="68"/>
      <c r="AB232" s="68"/>
      <c r="AC232" s="68"/>
      <c r="AD232" s="68"/>
      <c r="AE232" s="68"/>
      <c r="AF232" s="68"/>
      <c r="AG232" s="68"/>
      <c r="AH232" s="68"/>
      <c r="AI232" s="68"/>
      <c r="AJ232" s="68"/>
      <c r="AK232" s="68"/>
      <c r="AL232" s="68"/>
      <c r="AM232" s="68"/>
      <c r="AN232" s="68"/>
      <c r="AO232" s="68"/>
      <c r="AP232" s="68"/>
      <c r="AQ232" s="68"/>
      <c r="AR232" s="68"/>
      <c r="AS232" s="68"/>
      <c r="AT232" s="68"/>
      <c r="AU232" s="68"/>
      <c r="AV232" s="68"/>
      <c r="AW232" s="68"/>
      <c r="AX232" s="68"/>
      <c r="AY232" s="68"/>
      <c r="AZ232" s="68"/>
    </row>
    <row r="233" spans="1:52" s="59" customFormat="1" x14ac:dyDescent="0.2">
      <c r="A233" s="56"/>
      <c r="B233" s="59" t="s">
        <v>367</v>
      </c>
      <c r="C233" s="59" t="s">
        <v>368</v>
      </c>
      <c r="D233" s="69">
        <v>120.43</v>
      </c>
      <c r="E233" s="70">
        <v>3400750.15</v>
      </c>
      <c r="F233" s="69">
        <v>28238.396994104456</v>
      </c>
      <c r="G233" s="70">
        <v>3387971.06</v>
      </c>
      <c r="H233" s="71">
        <v>28132.284812754297</v>
      </c>
      <c r="I233" s="72">
        <v>266.78360873536491</v>
      </c>
      <c r="J233" s="72">
        <v>620.33338869052557</v>
      </c>
      <c r="K233" s="72">
        <v>12326.037200033214</v>
      </c>
      <c r="L233" s="72">
        <v>14836.09482687038</v>
      </c>
      <c r="M233" s="72">
        <v>83.035788424811088</v>
      </c>
      <c r="N233" s="67">
        <v>1005236.93</v>
      </c>
      <c r="O233" s="73">
        <v>8347.0641036286634</v>
      </c>
      <c r="P233" s="74">
        <f t="shared" si="17"/>
        <v>0</v>
      </c>
      <c r="Q233" s="83"/>
      <c r="R233" s="83"/>
      <c r="S233" s="83"/>
      <c r="T233" s="83"/>
      <c r="U233" s="83"/>
      <c r="V233" s="83"/>
      <c r="W233" s="83"/>
      <c r="X233" s="83"/>
      <c r="Y233" s="83"/>
      <c r="Z233" s="83"/>
      <c r="AA233" s="83"/>
      <c r="AB233" s="83"/>
      <c r="AC233" s="62"/>
      <c r="AD233" s="62"/>
      <c r="AE233" s="68"/>
      <c r="AF233" s="68"/>
      <c r="AG233" s="68"/>
      <c r="AH233" s="68"/>
      <c r="AI233" s="68"/>
      <c r="AJ233" s="68"/>
      <c r="AK233" s="68"/>
      <c r="AL233" s="68"/>
      <c r="AM233" s="68"/>
      <c r="AN233" s="68"/>
      <c r="AO233" s="68"/>
      <c r="AP233" s="68"/>
      <c r="AQ233" s="68"/>
      <c r="AR233" s="68"/>
      <c r="AS233" s="68"/>
      <c r="AT233" s="68"/>
      <c r="AU233" s="68"/>
      <c r="AV233" s="68"/>
      <c r="AW233" s="68"/>
      <c r="AX233" s="68"/>
      <c r="AY233" s="68"/>
      <c r="AZ233" s="68"/>
    </row>
    <row r="234" spans="1:52" s="59" customFormat="1" x14ac:dyDescent="0.2">
      <c r="A234" s="56"/>
      <c r="B234" s="59" t="s">
        <v>369</v>
      </c>
      <c r="C234" s="59" t="s">
        <v>370</v>
      </c>
      <c r="D234" s="69">
        <v>5327.78</v>
      </c>
      <c r="E234" s="70">
        <v>48325305.729999997</v>
      </c>
      <c r="F234" s="69">
        <v>9070.4394194204706</v>
      </c>
      <c r="G234" s="70">
        <v>50928062.799999997</v>
      </c>
      <c r="H234" s="71">
        <v>9558.9650473555594</v>
      </c>
      <c r="I234" s="72">
        <v>402.62660432675528</v>
      </c>
      <c r="J234" s="72">
        <v>41.970922222764457</v>
      </c>
      <c r="K234" s="72">
        <v>8516.2410084500498</v>
      </c>
      <c r="L234" s="72">
        <v>598.12651235599071</v>
      </c>
      <c r="M234" s="72">
        <v>0</v>
      </c>
      <c r="N234" s="67">
        <v>8221309.8600000003</v>
      </c>
      <c r="O234" s="73">
        <v>1543.1023540761819</v>
      </c>
      <c r="P234" s="74">
        <f t="shared" si="17"/>
        <v>0</v>
      </c>
      <c r="Q234" s="83"/>
      <c r="R234" s="83"/>
      <c r="S234" s="83"/>
      <c r="T234" s="83"/>
      <c r="U234" s="83"/>
      <c r="V234" s="83"/>
      <c r="W234" s="83"/>
      <c r="X234" s="83"/>
      <c r="Y234" s="83"/>
      <c r="Z234" s="83"/>
      <c r="AA234" s="83"/>
      <c r="AB234" s="83"/>
      <c r="AC234" s="62"/>
      <c r="AD234" s="62"/>
      <c r="AE234" s="68"/>
      <c r="AF234" s="68"/>
      <c r="AG234" s="68"/>
      <c r="AH234" s="68"/>
      <c r="AI234" s="68"/>
      <c r="AJ234" s="68"/>
      <c r="AK234" s="68"/>
      <c r="AL234" s="68"/>
      <c r="AM234" s="68"/>
      <c r="AN234" s="68"/>
      <c r="AO234" s="68"/>
      <c r="AP234" s="68"/>
      <c r="AQ234" s="68"/>
      <c r="AR234" s="68"/>
      <c r="AS234" s="68"/>
      <c r="AT234" s="68"/>
      <c r="AU234" s="68"/>
      <c r="AV234" s="68"/>
      <c r="AW234" s="68"/>
      <c r="AX234" s="68"/>
      <c r="AY234" s="68"/>
      <c r="AZ234" s="68"/>
    </row>
    <row r="235" spans="1:52" s="59" customFormat="1" x14ac:dyDescent="0.2">
      <c r="A235" s="56"/>
      <c r="B235" s="59" t="s">
        <v>371</v>
      </c>
      <c r="C235" s="59" t="s">
        <v>372</v>
      </c>
      <c r="D235" s="69">
        <v>1162.3500000000004</v>
      </c>
      <c r="E235" s="70">
        <v>12200415.029999999</v>
      </c>
      <c r="F235" s="69">
        <v>10496.335036778935</v>
      </c>
      <c r="G235" s="70">
        <v>12821991.300000001</v>
      </c>
      <c r="H235" s="71">
        <v>11031.093302361593</v>
      </c>
      <c r="I235" s="72">
        <v>790.58877274487008</v>
      </c>
      <c r="J235" s="72">
        <v>161.67109734589403</v>
      </c>
      <c r="K235" s="72">
        <v>8849.2242009721631</v>
      </c>
      <c r="L235" s="72">
        <v>1205.2696692046281</v>
      </c>
      <c r="M235" s="72">
        <v>24.339562094033631</v>
      </c>
      <c r="N235" s="67">
        <v>2985890.26</v>
      </c>
      <c r="O235" s="73">
        <v>2568.8392136619768</v>
      </c>
      <c r="P235" s="74">
        <f t="shared" ref="P235:P296" si="21">M235+L235+K235+J235+I235-H235</f>
        <v>0</v>
      </c>
      <c r="Q235" s="83"/>
      <c r="R235" s="83"/>
      <c r="S235" s="83"/>
      <c r="T235" s="83"/>
      <c r="U235" s="83"/>
      <c r="V235" s="83"/>
      <c r="W235" s="83"/>
      <c r="X235" s="83"/>
      <c r="Y235" s="83"/>
      <c r="Z235" s="83"/>
      <c r="AA235" s="83"/>
      <c r="AB235" s="83"/>
      <c r="AC235" s="62"/>
      <c r="AD235" s="62"/>
      <c r="AE235" s="68"/>
      <c r="AF235" s="68"/>
      <c r="AG235" s="68"/>
      <c r="AH235" s="68"/>
      <c r="AI235" s="68"/>
      <c r="AJ235" s="68"/>
      <c r="AK235" s="68"/>
      <c r="AL235" s="68"/>
      <c r="AM235" s="68"/>
      <c r="AN235" s="68"/>
      <c r="AO235" s="68"/>
      <c r="AP235" s="68"/>
      <c r="AQ235" s="68"/>
      <c r="AR235" s="68"/>
      <c r="AS235" s="68"/>
      <c r="AT235" s="68"/>
      <c r="AU235" s="68"/>
      <c r="AV235" s="68"/>
      <c r="AW235" s="68"/>
      <c r="AX235" s="68"/>
      <c r="AY235" s="68"/>
      <c r="AZ235" s="68"/>
    </row>
    <row r="236" spans="1:52" s="59" customFormat="1" x14ac:dyDescent="0.2">
      <c r="A236" s="56"/>
      <c r="B236" s="59" t="s">
        <v>373</v>
      </c>
      <c r="C236" s="59" t="s">
        <v>374</v>
      </c>
      <c r="D236" s="69">
        <v>981.38000000000011</v>
      </c>
      <c r="E236" s="70">
        <v>11589264.09</v>
      </c>
      <c r="F236" s="69">
        <v>11809.150471784629</v>
      </c>
      <c r="G236" s="70">
        <v>12274303.9</v>
      </c>
      <c r="H236" s="71">
        <v>12507.18773563757</v>
      </c>
      <c r="I236" s="72">
        <v>1047.9974423770607</v>
      </c>
      <c r="J236" s="72">
        <v>251.85144388514132</v>
      </c>
      <c r="K236" s="72">
        <v>9030.5964967698546</v>
      </c>
      <c r="L236" s="72">
        <v>2096.8270496647579</v>
      </c>
      <c r="M236" s="72">
        <v>79.915302940756888</v>
      </c>
      <c r="N236" s="67">
        <v>2411991.4300000002</v>
      </c>
      <c r="O236" s="73">
        <v>2457.7548248384928</v>
      </c>
      <c r="P236" s="74">
        <f t="shared" si="21"/>
        <v>0</v>
      </c>
      <c r="Q236" s="83"/>
      <c r="R236" s="83"/>
      <c r="S236" s="83"/>
      <c r="T236" s="83"/>
      <c r="U236" s="83"/>
      <c r="V236" s="83"/>
      <c r="W236" s="83"/>
      <c r="X236" s="83"/>
      <c r="Y236" s="83"/>
      <c r="Z236" s="83"/>
      <c r="AA236" s="83"/>
      <c r="AB236" s="83"/>
      <c r="AC236" s="62"/>
      <c r="AD236" s="62"/>
      <c r="AE236" s="68"/>
      <c r="AF236" s="68"/>
      <c r="AG236" s="68"/>
      <c r="AH236" s="68"/>
      <c r="AI236" s="68"/>
      <c r="AJ236" s="68"/>
      <c r="AK236" s="68"/>
      <c r="AL236" s="68"/>
      <c r="AM236" s="68"/>
      <c r="AN236" s="68"/>
      <c r="AO236" s="68"/>
      <c r="AP236" s="68"/>
      <c r="AQ236" s="68"/>
      <c r="AR236" s="68"/>
      <c r="AS236" s="68"/>
      <c r="AT236" s="68"/>
      <c r="AU236" s="68"/>
      <c r="AV236" s="68"/>
      <c r="AW236" s="68"/>
      <c r="AX236" s="68"/>
      <c r="AY236" s="68"/>
      <c r="AZ236" s="68"/>
    </row>
    <row r="237" spans="1:52" s="59" customFormat="1" x14ac:dyDescent="0.2">
      <c r="A237" s="56"/>
      <c r="B237" s="59" t="s">
        <v>375</v>
      </c>
      <c r="C237" s="59" t="s">
        <v>376</v>
      </c>
      <c r="D237" s="69">
        <v>291.67999999999989</v>
      </c>
      <c r="E237" s="70">
        <v>4352263.7300000004</v>
      </c>
      <c r="F237" s="69">
        <v>14921.364954744933</v>
      </c>
      <c r="G237" s="70">
        <v>4530445</v>
      </c>
      <c r="H237" s="71">
        <v>15532.244240263308</v>
      </c>
      <c r="I237" s="72">
        <v>2344.4154895776201</v>
      </c>
      <c r="J237" s="72">
        <v>375.7650164563907</v>
      </c>
      <c r="K237" s="72">
        <v>11373.195968184316</v>
      </c>
      <c r="L237" s="72">
        <v>1438.8677660449812</v>
      </c>
      <c r="M237" s="72"/>
      <c r="N237" s="67">
        <v>671898.57</v>
      </c>
      <c r="O237" s="73">
        <v>2303.5469349972577</v>
      </c>
      <c r="P237" s="74">
        <f t="shared" si="21"/>
        <v>0</v>
      </c>
      <c r="Q237" s="83"/>
      <c r="R237" s="83"/>
      <c r="S237" s="83"/>
      <c r="T237" s="83"/>
      <c r="U237" s="83"/>
      <c r="V237" s="83"/>
      <c r="W237" s="83"/>
      <c r="X237" s="83"/>
      <c r="Y237" s="83"/>
      <c r="Z237" s="83"/>
      <c r="AA237" s="83"/>
      <c r="AB237" s="83"/>
      <c r="AC237" s="62"/>
      <c r="AD237" s="62"/>
      <c r="AE237" s="68"/>
      <c r="AF237" s="68"/>
      <c r="AG237" s="68"/>
      <c r="AH237" s="68"/>
      <c r="AI237" s="68"/>
      <c r="AJ237" s="68"/>
      <c r="AK237" s="68"/>
      <c r="AL237" s="68"/>
      <c r="AM237" s="68"/>
      <c r="AN237" s="68"/>
      <c r="AO237" s="68"/>
      <c r="AP237" s="68"/>
      <c r="AQ237" s="68"/>
      <c r="AR237" s="68"/>
      <c r="AS237" s="68"/>
      <c r="AT237" s="68"/>
      <c r="AU237" s="68"/>
      <c r="AV237" s="68"/>
      <c r="AW237" s="68"/>
      <c r="AX237" s="68"/>
      <c r="AY237" s="68"/>
      <c r="AZ237" s="68"/>
    </row>
    <row r="238" spans="1:52" s="59" customFormat="1" x14ac:dyDescent="0.2">
      <c r="A238" s="56"/>
      <c r="B238" s="59" t="s">
        <v>377</v>
      </c>
      <c r="C238" s="59" t="s">
        <v>378</v>
      </c>
      <c r="D238" s="69">
        <v>595.84999999999991</v>
      </c>
      <c r="E238" s="70">
        <v>7803602.8099999996</v>
      </c>
      <c r="F238" s="69">
        <v>13096.589426869179</v>
      </c>
      <c r="G238" s="70">
        <v>7773863.5999999996</v>
      </c>
      <c r="H238" s="71">
        <v>13046.678862129733</v>
      </c>
      <c r="I238" s="72">
        <v>2886.0465385583625</v>
      </c>
      <c r="J238" s="72">
        <v>299.4061760510196</v>
      </c>
      <c r="K238" s="72">
        <v>8695.4141142905082</v>
      </c>
      <c r="L238" s="72">
        <v>754.63472350423774</v>
      </c>
      <c r="M238" s="72">
        <v>411.17730972560213</v>
      </c>
      <c r="N238" s="67">
        <v>332978.37</v>
      </c>
      <c r="O238" s="73">
        <v>558.82918519761688</v>
      </c>
      <c r="P238" s="74">
        <f t="shared" si="21"/>
        <v>0</v>
      </c>
      <c r="Q238" s="83"/>
      <c r="R238" s="83"/>
      <c r="S238" s="83"/>
      <c r="T238" s="83"/>
      <c r="U238" s="83"/>
      <c r="V238" s="83"/>
      <c r="W238" s="83"/>
      <c r="X238" s="83"/>
      <c r="Y238" s="83"/>
      <c r="Z238" s="83"/>
      <c r="AA238" s="83"/>
      <c r="AB238" s="83"/>
      <c r="AC238" s="62"/>
      <c r="AD238" s="62"/>
      <c r="AE238" s="68"/>
      <c r="AF238" s="68"/>
      <c r="AG238" s="68"/>
      <c r="AH238" s="68"/>
      <c r="AI238" s="68"/>
      <c r="AJ238" s="68"/>
      <c r="AK238" s="68"/>
      <c r="AL238" s="68"/>
      <c r="AM238" s="68"/>
      <c r="AN238" s="68"/>
      <c r="AO238" s="68"/>
      <c r="AP238" s="68"/>
      <c r="AQ238" s="68"/>
      <c r="AR238" s="68"/>
      <c r="AS238" s="68"/>
      <c r="AT238" s="68"/>
      <c r="AU238" s="68"/>
      <c r="AV238" s="68"/>
      <c r="AW238" s="68"/>
      <c r="AX238" s="68"/>
      <c r="AY238" s="68"/>
      <c r="AZ238" s="68"/>
    </row>
    <row r="239" spans="1:52" s="59" customFormat="1" x14ac:dyDescent="0.2">
      <c r="A239" s="56"/>
      <c r="B239" s="59" t="s">
        <v>379</v>
      </c>
      <c r="C239" s="59" t="s">
        <v>380</v>
      </c>
      <c r="D239" s="69">
        <v>1144.1099999999997</v>
      </c>
      <c r="E239" s="70">
        <v>12632667.279999999</v>
      </c>
      <c r="F239" s="69">
        <v>11041.479647935952</v>
      </c>
      <c r="G239" s="70">
        <v>13072892.07</v>
      </c>
      <c r="H239" s="71">
        <v>11426.254529721797</v>
      </c>
      <c r="I239" s="72">
        <v>1416.1891164311128</v>
      </c>
      <c r="J239" s="72">
        <v>159.6079397959987</v>
      </c>
      <c r="K239" s="72">
        <v>8626.1400127610141</v>
      </c>
      <c r="L239" s="72">
        <v>1198.8961987920745</v>
      </c>
      <c r="M239" s="72">
        <v>25.421261941596534</v>
      </c>
      <c r="N239" s="67">
        <v>1446638.97</v>
      </c>
      <c r="O239" s="73">
        <v>1264.4229750635868</v>
      </c>
      <c r="P239" s="74">
        <f t="shared" si="21"/>
        <v>0</v>
      </c>
      <c r="Q239" s="83"/>
      <c r="R239" s="83"/>
      <c r="S239" s="83"/>
      <c r="T239" s="83"/>
      <c r="U239" s="83"/>
      <c r="V239" s="83"/>
      <c r="W239" s="83"/>
      <c r="X239" s="83"/>
      <c r="Y239" s="83"/>
      <c r="Z239" s="83"/>
      <c r="AA239" s="83"/>
      <c r="AB239" s="83"/>
      <c r="AC239" s="62"/>
      <c r="AD239" s="62"/>
      <c r="AE239" s="68"/>
      <c r="AF239" s="68"/>
      <c r="AG239" s="68"/>
      <c r="AH239" s="68"/>
      <c r="AI239" s="68"/>
      <c r="AJ239" s="68"/>
      <c r="AK239" s="68"/>
      <c r="AL239" s="68"/>
      <c r="AM239" s="68"/>
      <c r="AN239" s="68"/>
      <c r="AO239" s="68"/>
      <c r="AP239" s="68"/>
      <c r="AQ239" s="68"/>
      <c r="AR239" s="68"/>
      <c r="AS239" s="68"/>
      <c r="AT239" s="68"/>
      <c r="AU239" s="68"/>
      <c r="AV239" s="68"/>
      <c r="AW239" s="68"/>
      <c r="AX239" s="68"/>
      <c r="AY239" s="68"/>
      <c r="AZ239" s="68"/>
    </row>
    <row r="240" spans="1:52" s="59" customFormat="1" x14ac:dyDescent="0.2">
      <c r="A240" s="56"/>
      <c r="B240" s="59" t="s">
        <v>381</v>
      </c>
      <c r="C240" s="59" t="s">
        <v>382</v>
      </c>
      <c r="D240" s="69">
        <v>554.43999999999994</v>
      </c>
      <c r="E240" s="70">
        <v>7200919.0700000003</v>
      </c>
      <c r="F240" s="69">
        <v>12987.733695260084</v>
      </c>
      <c r="G240" s="70">
        <v>7260418.4299999997</v>
      </c>
      <c r="H240" s="71">
        <v>13095.048030445134</v>
      </c>
      <c r="I240" s="72">
        <v>2679.4174482360586</v>
      </c>
      <c r="J240" s="72">
        <v>230.25701608830536</v>
      </c>
      <c r="K240" s="72">
        <v>8634.0013707524722</v>
      </c>
      <c r="L240" s="72">
        <v>1551.3721953682996</v>
      </c>
      <c r="M240" s="72">
        <v>0</v>
      </c>
      <c r="N240" s="67">
        <v>828445.8</v>
      </c>
      <c r="O240" s="73">
        <v>1494.2027992208357</v>
      </c>
      <c r="P240" s="74">
        <f t="shared" si="21"/>
        <v>0</v>
      </c>
      <c r="Q240" s="83"/>
      <c r="R240" s="83"/>
      <c r="S240" s="83"/>
      <c r="T240" s="83"/>
      <c r="U240" s="83"/>
      <c r="V240" s="83"/>
      <c r="W240" s="83"/>
      <c r="X240" s="83"/>
      <c r="Y240" s="83"/>
      <c r="Z240" s="83"/>
      <c r="AA240" s="83"/>
      <c r="AB240" s="83"/>
      <c r="AC240" s="62"/>
      <c r="AD240" s="62"/>
      <c r="AE240" s="68"/>
      <c r="AF240" s="68"/>
      <c r="AG240" s="68"/>
      <c r="AH240" s="68"/>
      <c r="AI240" s="68"/>
      <c r="AJ240" s="68"/>
      <c r="AK240" s="68"/>
      <c r="AL240" s="68"/>
      <c r="AM240" s="68"/>
      <c r="AN240" s="68"/>
      <c r="AO240" s="68"/>
      <c r="AP240" s="68"/>
      <c r="AQ240" s="68"/>
      <c r="AR240" s="68"/>
      <c r="AS240" s="68"/>
      <c r="AT240" s="68"/>
      <c r="AU240" s="68"/>
      <c r="AV240" s="68"/>
      <c r="AW240" s="68"/>
      <c r="AX240" s="68"/>
      <c r="AY240" s="68"/>
      <c r="AZ240" s="68"/>
    </row>
    <row r="241" spans="1:52" s="49" customFormat="1" x14ac:dyDescent="0.2">
      <c r="A241" s="75"/>
      <c r="C241" s="49" t="s">
        <v>35</v>
      </c>
      <c r="D241" s="48">
        <f>SUM(D233:D240)</f>
        <v>10178.020000000002</v>
      </c>
      <c r="E241" s="47">
        <f>SUM(E233:E240)</f>
        <v>107505187.89000002</v>
      </c>
      <c r="F241" s="77">
        <f>E241/D241</f>
        <v>10562.485423491013</v>
      </c>
      <c r="G241" s="49">
        <f>SUM(G233:G240)</f>
        <v>112049948.16</v>
      </c>
      <c r="H241" s="76">
        <f>G241/D241</f>
        <v>11009.012377653018</v>
      </c>
      <c r="I241" s="53">
        <f>'[1]Master by county 1516'!O239</f>
        <v>946.54771654997705</v>
      </c>
      <c r="J241" s="53">
        <f>'[1]Master by county 1516'!AM239</f>
        <v>130.83841552679203</v>
      </c>
      <c r="K241" s="77">
        <f>'[1]Master by county 1516'!BM239</f>
        <v>8760.0742374253514</v>
      </c>
      <c r="L241" s="77">
        <f>'[1]Master by county 1516'!DZ239</f>
        <v>1133.1552384451984</v>
      </c>
      <c r="M241" s="77">
        <f>'[1]Master by county 1516'!EZ239</f>
        <v>38.396769705699135</v>
      </c>
      <c r="N241" s="90">
        <f>SUM(N233:N240)</f>
        <v>17904390.190000001</v>
      </c>
      <c r="O241" s="78">
        <f>N241/D241</f>
        <v>1759.123109406348</v>
      </c>
      <c r="P241" s="74">
        <f t="shared" si="21"/>
        <v>0</v>
      </c>
      <c r="Q241" s="43"/>
      <c r="R241" s="43"/>
      <c r="S241" s="43"/>
      <c r="T241" s="43"/>
      <c r="U241" s="43"/>
      <c r="V241" s="43"/>
      <c r="W241" s="43"/>
      <c r="X241" s="43"/>
      <c r="Y241" s="43"/>
      <c r="Z241" s="43"/>
      <c r="AA241" s="43"/>
      <c r="AB241" s="43"/>
      <c r="AC241" s="43"/>
      <c r="AD241" s="43"/>
      <c r="AE241" s="43"/>
      <c r="AF241" s="43"/>
      <c r="AG241" s="43"/>
      <c r="AH241" s="43"/>
      <c r="AI241" s="43"/>
      <c r="AJ241" s="43"/>
      <c r="AK241" s="43"/>
      <c r="AL241" s="43"/>
      <c r="AM241" s="43"/>
      <c r="AN241" s="43"/>
      <c r="AO241" s="43"/>
      <c r="AP241" s="43"/>
      <c r="AQ241" s="43"/>
      <c r="AR241" s="43"/>
      <c r="AS241" s="43"/>
      <c r="AT241" s="43"/>
      <c r="AU241" s="43"/>
      <c r="AV241" s="43"/>
      <c r="AW241" s="43"/>
      <c r="AX241" s="43"/>
      <c r="AY241" s="43"/>
      <c r="AZ241" s="43"/>
    </row>
    <row r="242" spans="1:52" customFormat="1" ht="4.5" customHeight="1" x14ac:dyDescent="0.2">
      <c r="A242" s="79"/>
      <c r="B242" s="80"/>
      <c r="C242" s="80"/>
      <c r="D242" s="80"/>
      <c r="E242" s="81"/>
      <c r="F242" s="80"/>
      <c r="G242" s="81"/>
      <c r="H242" s="80"/>
      <c r="I242" s="80"/>
      <c r="J242" s="80"/>
      <c r="K242" s="80"/>
      <c r="L242" s="80"/>
      <c r="M242" s="80"/>
      <c r="N242" s="81"/>
      <c r="O242" s="82"/>
    </row>
    <row r="243" spans="1:52" s="59" customFormat="1" x14ac:dyDescent="0.2">
      <c r="A243" s="75" t="s">
        <v>383</v>
      </c>
      <c r="C243" s="49"/>
      <c r="D243" s="48"/>
      <c r="E243" s="47"/>
      <c r="F243" s="69"/>
      <c r="G243" s="49"/>
      <c r="H243" s="84"/>
      <c r="I243" s="48"/>
      <c r="J243" s="53"/>
      <c r="K243" s="48"/>
      <c r="L243" s="53"/>
      <c r="M243" s="53"/>
      <c r="N243" s="49"/>
      <c r="O243" s="50"/>
      <c r="P243" s="74">
        <f t="shared" si="21"/>
        <v>0</v>
      </c>
      <c r="Q243" s="68"/>
      <c r="R243" s="68"/>
      <c r="S243" s="68"/>
      <c r="T243" s="68"/>
      <c r="U243" s="68"/>
      <c r="V243" s="68"/>
      <c r="W243" s="68"/>
      <c r="X243" s="68"/>
      <c r="Y243" s="68"/>
      <c r="Z243" s="68"/>
      <c r="AA243" s="68"/>
      <c r="AB243" s="68"/>
      <c r="AC243" s="68"/>
      <c r="AD243" s="68"/>
      <c r="AE243" s="68"/>
      <c r="AF243" s="68"/>
      <c r="AG243" s="68"/>
      <c r="AH243" s="68"/>
      <c r="AI243" s="68"/>
      <c r="AJ243" s="68"/>
      <c r="AK243" s="68"/>
      <c r="AL243" s="68"/>
      <c r="AM243" s="68"/>
      <c r="AN243" s="68"/>
      <c r="AO243" s="68"/>
      <c r="AP243" s="68"/>
      <c r="AQ243" s="68"/>
      <c r="AR243" s="68"/>
      <c r="AS243" s="68"/>
      <c r="AT243" s="68"/>
      <c r="AU243" s="68"/>
      <c r="AV243" s="68"/>
      <c r="AW243" s="68"/>
      <c r="AX243" s="68"/>
      <c r="AY243" s="68"/>
      <c r="AZ243" s="68"/>
    </row>
    <row r="244" spans="1:52" s="59" customFormat="1" x14ac:dyDescent="0.2">
      <c r="A244" s="56"/>
      <c r="B244" s="59" t="s">
        <v>384</v>
      </c>
      <c r="C244" s="59" t="s">
        <v>385</v>
      </c>
      <c r="D244" s="69">
        <v>996.19999999999993</v>
      </c>
      <c r="E244" s="70">
        <v>13587017.65</v>
      </c>
      <c r="F244" s="69">
        <v>13638.845261995584</v>
      </c>
      <c r="G244" s="70">
        <v>13665340.75</v>
      </c>
      <c r="H244" s="71">
        <v>13717.467125075287</v>
      </c>
      <c r="I244" s="72">
        <v>2944.0328648865698</v>
      </c>
      <c r="J244" s="72">
        <v>330.77646055009035</v>
      </c>
      <c r="K244" s="72">
        <v>8823.3191628187105</v>
      </c>
      <c r="L244" s="72">
        <v>1173.0842099979927</v>
      </c>
      <c r="M244" s="72">
        <v>446.25442682192335</v>
      </c>
      <c r="N244" s="67">
        <v>1548398.88</v>
      </c>
      <c r="O244" s="73">
        <v>1554.3052399116643</v>
      </c>
      <c r="P244" s="74">
        <f t="shared" si="21"/>
        <v>0</v>
      </c>
      <c r="Q244" s="83"/>
      <c r="R244" s="83"/>
      <c r="S244" s="83"/>
      <c r="T244" s="83"/>
      <c r="U244" s="83"/>
      <c r="V244" s="83"/>
      <c r="W244" s="83"/>
      <c r="X244" s="83"/>
      <c r="Y244" s="83"/>
      <c r="Z244" s="83"/>
      <c r="AA244" s="83"/>
      <c r="AB244" s="83"/>
      <c r="AC244" s="62"/>
      <c r="AD244" s="62"/>
      <c r="AE244" s="62"/>
      <c r="AF244" s="62"/>
      <c r="AG244" s="62"/>
      <c r="AH244" s="62"/>
      <c r="AI244" s="62"/>
      <c r="AJ244" s="68"/>
      <c r="AK244" s="68"/>
      <c r="AL244" s="68"/>
      <c r="AM244" s="68"/>
      <c r="AN244" s="68"/>
      <c r="AO244" s="68"/>
      <c r="AP244" s="68"/>
      <c r="AQ244" s="68"/>
      <c r="AR244" s="68"/>
      <c r="AS244" s="68"/>
      <c r="AT244" s="68"/>
      <c r="AU244" s="68"/>
      <c r="AV244" s="68"/>
      <c r="AW244" s="68"/>
      <c r="AX244" s="68"/>
      <c r="AY244" s="68"/>
      <c r="AZ244" s="68"/>
    </row>
    <row r="245" spans="1:52" s="59" customFormat="1" x14ac:dyDescent="0.2">
      <c r="A245" s="56"/>
      <c r="B245" s="59" t="s">
        <v>386</v>
      </c>
      <c r="C245" s="59" t="s">
        <v>387</v>
      </c>
      <c r="D245" s="69">
        <v>618.39</v>
      </c>
      <c r="E245" s="70">
        <v>7678610.6399999997</v>
      </c>
      <c r="F245" s="69">
        <v>12417.100276524523</v>
      </c>
      <c r="G245" s="70">
        <v>7827663.3300000001</v>
      </c>
      <c r="H245" s="71">
        <v>12658.133750545772</v>
      </c>
      <c r="I245" s="72">
        <v>1393.1555652581706</v>
      </c>
      <c r="J245" s="72">
        <v>400.5114733420657</v>
      </c>
      <c r="K245" s="72">
        <v>9607.6648716829222</v>
      </c>
      <c r="L245" s="72">
        <v>1096.5382525590646</v>
      </c>
      <c r="M245" s="72">
        <v>160.26358770355279</v>
      </c>
      <c r="N245" s="67">
        <v>1431636.2</v>
      </c>
      <c r="O245" s="73">
        <v>2315.1024434418409</v>
      </c>
      <c r="P245" s="74">
        <f t="shared" si="21"/>
        <v>0</v>
      </c>
      <c r="Q245" s="83"/>
      <c r="R245" s="83"/>
      <c r="S245" s="83"/>
      <c r="T245" s="83"/>
      <c r="U245" s="83"/>
      <c r="V245" s="83"/>
      <c r="W245" s="83"/>
      <c r="X245" s="83"/>
      <c r="Y245" s="83"/>
      <c r="Z245" s="83"/>
      <c r="AA245" s="83"/>
      <c r="AB245" s="83"/>
      <c r="AC245" s="62"/>
      <c r="AD245" s="62"/>
      <c r="AE245" s="62"/>
      <c r="AF245" s="62"/>
      <c r="AG245" s="62"/>
      <c r="AH245" s="62"/>
      <c r="AI245" s="62"/>
      <c r="AJ245" s="68"/>
      <c r="AK245" s="68"/>
      <c r="AL245" s="68"/>
      <c r="AM245" s="68"/>
      <c r="AN245" s="68"/>
      <c r="AO245" s="68"/>
      <c r="AP245" s="68"/>
      <c r="AQ245" s="68"/>
      <c r="AR245" s="68"/>
      <c r="AS245" s="68"/>
      <c r="AT245" s="68"/>
      <c r="AU245" s="68"/>
      <c r="AV245" s="68"/>
      <c r="AW245" s="68"/>
      <c r="AX245" s="68"/>
      <c r="AY245" s="68"/>
      <c r="AZ245" s="68"/>
    </row>
    <row r="246" spans="1:52" s="59" customFormat="1" x14ac:dyDescent="0.2">
      <c r="A246" s="56"/>
      <c r="B246" s="59" t="s">
        <v>388</v>
      </c>
      <c r="C246" s="59" t="s">
        <v>389</v>
      </c>
      <c r="D246" s="69">
        <v>624.7399999999999</v>
      </c>
      <c r="E246" s="70">
        <v>8094641.8499999996</v>
      </c>
      <c r="F246" s="69">
        <v>12956.816995870284</v>
      </c>
      <c r="G246" s="70">
        <v>8338087.96</v>
      </c>
      <c r="H246" s="71">
        <v>13346.49287703685</v>
      </c>
      <c r="I246" s="72">
        <v>1092.3872170823065</v>
      </c>
      <c r="J246" s="72">
        <v>124.98365720139581</v>
      </c>
      <c r="K246" s="72">
        <v>10832.49843134744</v>
      </c>
      <c r="L246" s="72">
        <v>1137.2500400166471</v>
      </c>
      <c r="M246" s="72">
        <v>159.37353138905786</v>
      </c>
      <c r="N246" s="67">
        <v>1018398.45</v>
      </c>
      <c r="O246" s="73">
        <v>1630.1156481096139</v>
      </c>
      <c r="P246" s="74">
        <f t="shared" si="21"/>
        <v>0</v>
      </c>
      <c r="Q246" s="83"/>
      <c r="R246" s="83"/>
      <c r="S246" s="83"/>
      <c r="T246" s="83"/>
      <c r="U246" s="83"/>
      <c r="V246" s="83"/>
      <c r="W246" s="83"/>
      <c r="X246" s="83"/>
      <c r="Y246" s="83"/>
      <c r="Z246" s="83"/>
      <c r="AA246" s="83"/>
      <c r="AB246" s="83"/>
      <c r="AC246" s="62"/>
      <c r="AD246" s="62"/>
      <c r="AE246" s="62"/>
      <c r="AF246" s="62"/>
      <c r="AG246" s="62"/>
      <c r="AH246" s="62"/>
      <c r="AI246" s="62"/>
      <c r="AJ246" s="68"/>
      <c r="AK246" s="68"/>
      <c r="AL246" s="68"/>
      <c r="AM246" s="68"/>
      <c r="AN246" s="68"/>
      <c r="AO246" s="68"/>
      <c r="AP246" s="68"/>
      <c r="AQ246" s="68"/>
      <c r="AR246" s="68"/>
      <c r="AS246" s="68"/>
      <c r="AT246" s="68"/>
      <c r="AU246" s="68"/>
      <c r="AV246" s="68"/>
      <c r="AW246" s="68"/>
      <c r="AX246" s="68"/>
      <c r="AY246" s="68"/>
      <c r="AZ246" s="68"/>
    </row>
    <row r="247" spans="1:52" s="59" customFormat="1" x14ac:dyDescent="0.2">
      <c r="A247" s="56"/>
      <c r="B247" s="59" t="s">
        <v>390</v>
      </c>
      <c r="C247" s="59" t="s">
        <v>391</v>
      </c>
      <c r="D247" s="69">
        <v>425.71999999999997</v>
      </c>
      <c r="E247" s="70">
        <v>5663351</v>
      </c>
      <c r="F247" s="69">
        <v>13302.994926242602</v>
      </c>
      <c r="G247" s="70">
        <v>6028623.7000000002</v>
      </c>
      <c r="H247" s="71">
        <v>14161.006530113691</v>
      </c>
      <c r="I247" s="72">
        <v>1691.9672789626984</v>
      </c>
      <c r="J247" s="72">
        <v>163.80412007892511</v>
      </c>
      <c r="K247" s="72">
        <v>10840.681786150519</v>
      </c>
      <c r="L247" s="72">
        <v>1368.0002114065585</v>
      </c>
      <c r="M247" s="72">
        <v>96.553133514986399</v>
      </c>
      <c r="N247" s="67">
        <v>916114.21</v>
      </c>
      <c r="O247" s="73">
        <v>2151.9172460772338</v>
      </c>
      <c r="P247" s="74">
        <f t="shared" si="21"/>
        <v>0</v>
      </c>
      <c r="Q247" s="83"/>
      <c r="R247" s="83"/>
      <c r="S247" s="83"/>
      <c r="T247" s="83"/>
      <c r="U247" s="83"/>
      <c r="V247" s="83"/>
      <c r="W247" s="83"/>
      <c r="X247" s="83"/>
      <c r="Y247" s="83"/>
      <c r="Z247" s="83"/>
      <c r="AA247" s="83"/>
      <c r="AB247" s="83"/>
      <c r="AC247" s="62"/>
      <c r="AD247" s="62"/>
      <c r="AE247" s="62"/>
      <c r="AF247" s="62"/>
      <c r="AG247" s="62"/>
      <c r="AH247" s="62"/>
      <c r="AI247" s="62"/>
      <c r="AJ247" s="68"/>
      <c r="AK247" s="68"/>
      <c r="AL247" s="68"/>
      <c r="AM247" s="68"/>
      <c r="AN247" s="68"/>
      <c r="AO247" s="68"/>
      <c r="AP247" s="68"/>
      <c r="AQ247" s="68"/>
      <c r="AR247" s="68"/>
      <c r="AS247" s="68"/>
      <c r="AT247" s="68"/>
      <c r="AU247" s="68"/>
      <c r="AV247" s="68"/>
      <c r="AW247" s="68"/>
      <c r="AX247" s="68"/>
      <c r="AY247" s="68"/>
      <c r="AZ247" s="68"/>
    </row>
    <row r="248" spans="1:52" s="59" customFormat="1" x14ac:dyDescent="0.2">
      <c r="A248" s="56"/>
      <c r="B248" s="59" t="s">
        <v>392</v>
      </c>
      <c r="C248" s="59" t="s">
        <v>393</v>
      </c>
      <c r="D248" s="69">
        <v>334.36</v>
      </c>
      <c r="E248" s="70">
        <v>4521538.8499999996</v>
      </c>
      <c r="F248" s="69">
        <v>13522.965815288908</v>
      </c>
      <c r="G248" s="70">
        <v>4772132.24</v>
      </c>
      <c r="H248" s="71">
        <v>14272.437612154565</v>
      </c>
      <c r="I248" s="72">
        <v>2181.6786397894484</v>
      </c>
      <c r="J248" s="72">
        <v>350.13904175140573</v>
      </c>
      <c r="K248" s="72">
        <v>10690.695687283167</v>
      </c>
      <c r="L248" s="72">
        <v>861.82805957650419</v>
      </c>
      <c r="M248" s="72">
        <v>188.09618375403755</v>
      </c>
      <c r="N248" s="67">
        <v>1914679.81</v>
      </c>
      <c r="O248" s="73">
        <v>5726.4021114965908</v>
      </c>
      <c r="P248" s="74">
        <f t="shared" si="21"/>
        <v>0</v>
      </c>
      <c r="Q248" s="83"/>
      <c r="R248" s="83"/>
      <c r="S248" s="83"/>
      <c r="T248" s="83"/>
      <c r="U248" s="83"/>
      <c r="V248" s="83"/>
      <c r="W248" s="83"/>
      <c r="X248" s="83"/>
      <c r="Y248" s="83"/>
      <c r="Z248" s="83"/>
      <c r="AA248" s="83"/>
      <c r="AB248" s="83"/>
      <c r="AC248" s="62"/>
      <c r="AD248" s="62"/>
      <c r="AE248" s="62"/>
      <c r="AF248" s="62"/>
      <c r="AG248" s="62"/>
      <c r="AH248" s="62"/>
      <c r="AI248" s="62"/>
      <c r="AJ248" s="68"/>
      <c r="AK248" s="68"/>
      <c r="AL248" s="68"/>
      <c r="AM248" s="68"/>
      <c r="AN248" s="68"/>
      <c r="AO248" s="68"/>
      <c r="AP248" s="68"/>
      <c r="AQ248" s="68"/>
      <c r="AR248" s="68"/>
      <c r="AS248" s="68"/>
      <c r="AT248" s="68"/>
      <c r="AU248" s="68"/>
      <c r="AV248" s="68"/>
      <c r="AW248" s="68"/>
      <c r="AX248" s="68"/>
      <c r="AY248" s="68"/>
      <c r="AZ248" s="68"/>
    </row>
    <row r="249" spans="1:52" s="59" customFormat="1" x14ac:dyDescent="0.2">
      <c r="A249" s="56"/>
      <c r="B249" s="59" t="s">
        <v>394</v>
      </c>
      <c r="C249" s="59" t="s">
        <v>395</v>
      </c>
      <c r="D249" s="69">
        <v>65.549999999999983</v>
      </c>
      <c r="E249" s="70">
        <v>1603996.77</v>
      </c>
      <c r="F249" s="69">
        <v>24469.821052631585</v>
      </c>
      <c r="G249" s="70">
        <v>1727854.92</v>
      </c>
      <c r="H249" s="71">
        <v>26359.342791762021</v>
      </c>
      <c r="I249" s="72">
        <v>0</v>
      </c>
      <c r="J249" s="72">
        <v>149.793287566743</v>
      </c>
      <c r="K249" s="72">
        <v>24900.441037376055</v>
      </c>
      <c r="L249" s="72">
        <v>1309.1084668192223</v>
      </c>
      <c r="M249" s="72"/>
      <c r="N249" s="67">
        <v>393397.39</v>
      </c>
      <c r="O249" s="73">
        <v>6001.4857360793303</v>
      </c>
      <c r="P249" s="74">
        <f t="shared" si="21"/>
        <v>0</v>
      </c>
      <c r="Q249" s="83"/>
      <c r="R249" s="83"/>
      <c r="S249" s="83"/>
      <c r="T249" s="83"/>
      <c r="U249" s="83"/>
      <c r="V249" s="83"/>
      <c r="W249" s="83"/>
      <c r="X249" s="83"/>
      <c r="Y249" s="83"/>
      <c r="Z249" s="83"/>
      <c r="AA249" s="83"/>
      <c r="AB249" s="83"/>
      <c r="AC249" s="62"/>
      <c r="AD249" s="62"/>
      <c r="AE249" s="62"/>
      <c r="AF249" s="62"/>
      <c r="AG249" s="62"/>
      <c r="AH249" s="62"/>
      <c r="AI249" s="62"/>
      <c r="AJ249" s="68"/>
      <c r="AK249" s="68"/>
      <c r="AL249" s="68"/>
      <c r="AM249" s="68"/>
      <c r="AN249" s="68"/>
      <c r="AO249" s="68"/>
      <c r="AP249" s="68"/>
      <c r="AQ249" s="68"/>
      <c r="AR249" s="68"/>
      <c r="AS249" s="68"/>
      <c r="AT249" s="68"/>
      <c r="AU249" s="68"/>
      <c r="AV249" s="68"/>
      <c r="AW249" s="68"/>
      <c r="AX249" s="68"/>
      <c r="AY249" s="68"/>
      <c r="AZ249" s="68"/>
    </row>
    <row r="250" spans="1:52" s="49" customFormat="1" x14ac:dyDescent="0.2">
      <c r="A250" s="75"/>
      <c r="C250" s="49" t="s">
        <v>35</v>
      </c>
      <c r="D250" s="48">
        <f>SUM(D244:D249)</f>
        <v>3064.96</v>
      </c>
      <c r="E250" s="47">
        <f>SUM(E244:E249)</f>
        <v>41149156.760000005</v>
      </c>
      <c r="F250" s="77">
        <f>E250/D250</f>
        <v>13425.67497128837</v>
      </c>
      <c r="G250" s="49">
        <f>SUM(G244:G249)</f>
        <v>42359702.900000006</v>
      </c>
      <c r="H250" s="76">
        <f>G250/D250</f>
        <v>13820.638083368138</v>
      </c>
      <c r="I250" s="53">
        <f>'[1]Master by county 1516'!O248</f>
        <v>1933.6589645541869</v>
      </c>
      <c r="J250" s="53">
        <f>'[1]Master by county 1516'!AM248</f>
        <v>277.9482342347045</v>
      </c>
      <c r="K250" s="77">
        <f>'[1]Master by county 1516'!BM248</f>
        <v>10218.870546434537</v>
      </c>
      <c r="L250" s="77">
        <f>'[1]Master by county 1516'!DZ248</f>
        <v>1146.3635120849865</v>
      </c>
      <c r="M250" s="77">
        <f>'[1]Master by county 1516'!EZ248</f>
        <v>243.79682605972019</v>
      </c>
      <c r="N250" s="90">
        <f>SUM(N244:N249)</f>
        <v>7222624.9400000004</v>
      </c>
      <c r="O250" s="78">
        <f>N250/D250</f>
        <v>2356.5152367404471</v>
      </c>
      <c r="P250" s="74">
        <f t="shared" si="21"/>
        <v>0</v>
      </c>
      <c r="Q250" s="43"/>
      <c r="R250" s="43"/>
      <c r="S250" s="43"/>
      <c r="T250" s="43"/>
      <c r="U250" s="43"/>
      <c r="V250" s="43"/>
      <c r="W250" s="43"/>
      <c r="X250" s="43"/>
      <c r="Y250" s="43"/>
      <c r="Z250" s="43"/>
      <c r="AA250" s="43"/>
      <c r="AB250" s="43"/>
      <c r="AC250" s="43"/>
      <c r="AD250" s="43"/>
      <c r="AE250" s="43"/>
      <c r="AF250" s="43"/>
      <c r="AG250" s="43"/>
      <c r="AH250" s="43"/>
      <c r="AI250" s="43"/>
      <c r="AJ250" s="43"/>
      <c r="AK250" s="43"/>
      <c r="AL250" s="43"/>
      <c r="AM250" s="43"/>
      <c r="AN250" s="43"/>
      <c r="AO250" s="43"/>
      <c r="AP250" s="43"/>
      <c r="AQ250" s="43"/>
      <c r="AR250" s="43"/>
      <c r="AS250" s="43"/>
      <c r="AT250" s="43"/>
      <c r="AU250" s="43"/>
      <c r="AV250" s="43"/>
      <c r="AW250" s="43"/>
      <c r="AX250" s="43"/>
      <c r="AY250" s="43"/>
      <c r="AZ250" s="43"/>
    </row>
    <row r="251" spans="1:52" s="59" customFormat="1" x14ac:dyDescent="0.2">
      <c r="A251" s="75" t="s">
        <v>396</v>
      </c>
      <c r="C251" s="49"/>
      <c r="D251" s="48"/>
      <c r="E251" s="47"/>
      <c r="F251" s="69"/>
      <c r="G251" s="49"/>
      <c r="H251" s="84"/>
      <c r="I251" s="48"/>
      <c r="J251" s="53"/>
      <c r="K251" s="48"/>
      <c r="L251" s="53"/>
      <c r="M251" s="53"/>
      <c r="N251" s="49"/>
      <c r="O251" s="50"/>
      <c r="P251" s="74">
        <f t="shared" si="21"/>
        <v>0</v>
      </c>
      <c r="Q251" s="68"/>
      <c r="R251" s="68"/>
      <c r="S251" s="68"/>
      <c r="T251" s="68"/>
      <c r="U251" s="68"/>
      <c r="V251" s="68"/>
      <c r="W251" s="68"/>
      <c r="X251" s="68"/>
      <c r="Y251" s="68"/>
      <c r="Z251" s="68"/>
      <c r="AA251" s="68"/>
      <c r="AB251" s="68"/>
      <c r="AC251" s="68"/>
      <c r="AD251" s="68"/>
      <c r="AE251" s="68"/>
      <c r="AF251" s="68"/>
      <c r="AG251" s="68"/>
      <c r="AH251" s="68"/>
      <c r="AI251" s="68"/>
      <c r="AJ251" s="68"/>
      <c r="AK251" s="68"/>
      <c r="AL251" s="68"/>
      <c r="AM251" s="68"/>
      <c r="AN251" s="68"/>
      <c r="AO251" s="68"/>
      <c r="AP251" s="68"/>
      <c r="AQ251" s="68"/>
      <c r="AR251" s="68"/>
      <c r="AS251" s="68"/>
      <c r="AT251" s="68"/>
      <c r="AU251" s="68"/>
      <c r="AV251" s="68"/>
      <c r="AW251" s="68"/>
      <c r="AX251" s="68"/>
      <c r="AY251" s="68"/>
      <c r="AZ251" s="68"/>
    </row>
    <row r="252" spans="1:52" s="59" customFormat="1" x14ac:dyDescent="0.2">
      <c r="A252" s="56"/>
      <c r="B252" s="59" t="s">
        <v>397</v>
      </c>
      <c r="C252" s="59" t="s">
        <v>398</v>
      </c>
      <c r="D252" s="69">
        <v>1109.77</v>
      </c>
      <c r="E252" s="70">
        <v>12673576.49</v>
      </c>
      <c r="F252" s="69">
        <v>11420.002784360724</v>
      </c>
      <c r="G252" s="70">
        <v>13423837.710000001</v>
      </c>
      <c r="H252" s="71">
        <v>12096.053876028367</v>
      </c>
      <c r="I252" s="72">
        <v>1469.2476459086117</v>
      </c>
      <c r="J252" s="72">
        <v>236.12875640898562</v>
      </c>
      <c r="K252" s="72">
        <v>8572.852654153563</v>
      </c>
      <c r="L252" s="72">
        <v>1808.7670958847327</v>
      </c>
      <c r="M252" s="72">
        <v>9.0577236724726742</v>
      </c>
      <c r="N252" s="67">
        <v>1094261.3600000001</v>
      </c>
      <c r="O252" s="73">
        <v>986.02535660542287</v>
      </c>
      <c r="P252" s="74">
        <f t="shared" si="21"/>
        <v>0</v>
      </c>
      <c r="Q252" s="83"/>
      <c r="R252" s="83"/>
      <c r="S252" s="83"/>
      <c r="T252" s="83"/>
      <c r="U252" s="83"/>
      <c r="V252" s="83"/>
      <c r="W252" s="83"/>
      <c r="X252" s="83"/>
      <c r="Y252" s="83"/>
      <c r="Z252" s="83"/>
      <c r="AA252" s="83"/>
      <c r="AB252" s="68"/>
      <c r="AC252" s="68"/>
      <c r="AD252" s="68"/>
      <c r="AE252" s="68"/>
      <c r="AF252" s="68"/>
      <c r="AG252" s="68"/>
      <c r="AH252" s="68"/>
      <c r="AI252" s="68"/>
      <c r="AJ252" s="68"/>
      <c r="AK252" s="68"/>
      <c r="AL252" s="68"/>
      <c r="AM252" s="68"/>
      <c r="AN252" s="68"/>
      <c r="AO252" s="68"/>
      <c r="AP252" s="68"/>
      <c r="AQ252" s="68"/>
      <c r="AR252" s="68"/>
      <c r="AS252" s="68"/>
      <c r="AT252" s="68"/>
      <c r="AU252" s="68"/>
      <c r="AV252" s="68"/>
      <c r="AW252" s="68"/>
      <c r="AX252" s="68"/>
      <c r="AY252" s="68"/>
      <c r="AZ252" s="68"/>
    </row>
    <row r="253" spans="1:52" s="59" customFormat="1" x14ac:dyDescent="0.2">
      <c r="A253" s="56"/>
      <c r="B253" s="59" t="s">
        <v>399</v>
      </c>
      <c r="C253" s="59" t="s">
        <v>400</v>
      </c>
      <c r="D253" s="69">
        <v>234.48000000000005</v>
      </c>
      <c r="E253" s="70">
        <v>3494782.46</v>
      </c>
      <c r="F253" s="69">
        <v>14904.394660525415</v>
      </c>
      <c r="G253" s="70">
        <v>3664687.58</v>
      </c>
      <c r="H253" s="71">
        <v>15628.998549982938</v>
      </c>
      <c r="I253" s="72">
        <v>1667.6572415557828</v>
      </c>
      <c r="J253" s="72">
        <v>328.81107130672126</v>
      </c>
      <c r="K253" s="72">
        <v>11165.017016376662</v>
      </c>
      <c r="L253" s="72">
        <v>2415.3401569430225</v>
      </c>
      <c r="M253" s="72">
        <v>52.17306380075059</v>
      </c>
      <c r="N253" s="67">
        <v>952433.02</v>
      </c>
      <c r="O253" s="73">
        <v>4061.894489935175</v>
      </c>
      <c r="P253" s="74">
        <f t="shared" si="21"/>
        <v>0</v>
      </c>
      <c r="Q253" s="83"/>
      <c r="R253" s="83"/>
      <c r="S253" s="83"/>
      <c r="T253" s="83"/>
      <c r="U253" s="83"/>
      <c r="V253" s="83"/>
      <c r="W253" s="83"/>
      <c r="X253" s="83"/>
      <c r="Y253" s="83"/>
      <c r="Z253" s="83"/>
      <c r="AA253" s="83"/>
      <c r="AB253" s="68"/>
      <c r="AC253" s="68"/>
      <c r="AD253" s="68"/>
      <c r="AE253" s="68"/>
      <c r="AF253" s="68"/>
      <c r="AG253" s="68"/>
      <c r="AH253" s="68"/>
      <c r="AI253" s="68"/>
      <c r="AJ253" s="68"/>
      <c r="AK253" s="68"/>
      <c r="AL253" s="68"/>
      <c r="AM253" s="68"/>
      <c r="AN253" s="68"/>
      <c r="AO253" s="68"/>
      <c r="AP253" s="68"/>
      <c r="AQ253" s="68"/>
      <c r="AR253" s="68"/>
      <c r="AS253" s="68"/>
      <c r="AT253" s="68"/>
      <c r="AU253" s="68"/>
      <c r="AV253" s="68"/>
      <c r="AW253" s="68"/>
      <c r="AX253" s="68"/>
      <c r="AY253" s="68"/>
      <c r="AZ253" s="68"/>
    </row>
    <row r="254" spans="1:52" s="59" customFormat="1" x14ac:dyDescent="0.2">
      <c r="A254" s="56"/>
      <c r="B254" s="59" t="s">
        <v>401</v>
      </c>
      <c r="C254" s="59" t="s">
        <v>402</v>
      </c>
      <c r="D254" s="69">
        <v>253.82</v>
      </c>
      <c r="E254" s="70">
        <v>3965379.45</v>
      </c>
      <c r="F254" s="69">
        <v>15622.801394689151</v>
      </c>
      <c r="G254" s="70">
        <v>4418385.24</v>
      </c>
      <c r="H254" s="71">
        <v>17407.553541880075</v>
      </c>
      <c r="I254" s="72">
        <v>2199.530257662911</v>
      </c>
      <c r="J254" s="72">
        <v>1284.5280907729887</v>
      </c>
      <c r="K254" s="72">
        <v>11995.887085336066</v>
      </c>
      <c r="L254" s="72">
        <v>1797.5947127885904</v>
      </c>
      <c r="M254" s="72">
        <v>130.01339531951777</v>
      </c>
      <c r="N254" s="67">
        <v>666130.9</v>
      </c>
      <c r="O254" s="73">
        <v>2624.4224253407929</v>
      </c>
      <c r="P254" s="74">
        <f t="shared" si="21"/>
        <v>0</v>
      </c>
      <c r="Q254" s="83"/>
      <c r="R254" s="83"/>
      <c r="S254" s="83"/>
      <c r="T254" s="83"/>
      <c r="U254" s="83"/>
      <c r="V254" s="83"/>
      <c r="W254" s="83"/>
      <c r="X254" s="83"/>
      <c r="Y254" s="83"/>
      <c r="Z254" s="83"/>
      <c r="AA254" s="83"/>
      <c r="AB254" s="68"/>
      <c r="AC254" s="68"/>
      <c r="AD254" s="68"/>
      <c r="AE254" s="68"/>
      <c r="AF254" s="68"/>
      <c r="AG254" s="68"/>
      <c r="AH254" s="68"/>
      <c r="AI254" s="68"/>
      <c r="AJ254" s="68"/>
      <c r="AK254" s="68"/>
      <c r="AL254" s="68"/>
      <c r="AM254" s="68"/>
      <c r="AN254" s="68"/>
      <c r="AO254" s="68"/>
      <c r="AP254" s="68"/>
      <c r="AQ254" s="68"/>
      <c r="AR254" s="68"/>
      <c r="AS254" s="68"/>
      <c r="AT254" s="68"/>
      <c r="AU254" s="68"/>
      <c r="AV254" s="68"/>
      <c r="AW254" s="68"/>
      <c r="AX254" s="68"/>
      <c r="AY254" s="68"/>
      <c r="AZ254" s="68"/>
    </row>
    <row r="255" spans="1:52" s="49" customFormat="1" x14ac:dyDescent="0.2">
      <c r="A255" s="75"/>
      <c r="C255" s="49" t="s">
        <v>35</v>
      </c>
      <c r="D255" s="48">
        <f>SUM(D252:D254)</f>
        <v>1598.07</v>
      </c>
      <c r="E255" s="47">
        <f>SUM(E252:E254)</f>
        <v>20133738.399999999</v>
      </c>
      <c r="F255" s="77">
        <f>E255/D255</f>
        <v>12598.783782938168</v>
      </c>
      <c r="G255" s="49">
        <f>SUM(G252:G254)</f>
        <v>21506910.530000001</v>
      </c>
      <c r="H255" s="76">
        <f>G255/D255</f>
        <v>13458.052857509372</v>
      </c>
      <c r="I255" s="53">
        <f>'[1]Master by county 1516'!O253</f>
        <v>1614.3498094576587</v>
      </c>
      <c r="J255" s="53">
        <f>'[1]Master by county 1516'!AM253</f>
        <v>416.24406315117608</v>
      </c>
      <c r="K255" s="77">
        <f>'[1]Master by county 1516'!BM253</f>
        <v>9496.8705626161554</v>
      </c>
      <c r="L255" s="77">
        <f>'[1]Master by county 1516'!DZ253</f>
        <v>1895.9932355904311</v>
      </c>
      <c r="M255" s="77">
        <f>'[1]Master by county 1516'!EZ253</f>
        <v>34.595186693949579</v>
      </c>
      <c r="N255" s="90">
        <f>SUM(N252:N254)</f>
        <v>2712825.2800000003</v>
      </c>
      <c r="O255" s="78">
        <f>N255/D255</f>
        <v>1697.5634859549334</v>
      </c>
      <c r="P255" s="74">
        <f t="shared" si="21"/>
        <v>0</v>
      </c>
      <c r="Q255" s="43"/>
      <c r="R255" s="43"/>
      <c r="S255" s="43"/>
      <c r="T255" s="43"/>
      <c r="U255" s="43"/>
      <c r="V255" s="43"/>
      <c r="W255" s="43"/>
      <c r="X255" s="43"/>
      <c r="Y255" s="43"/>
      <c r="Z255" s="43"/>
      <c r="AA255" s="43"/>
      <c r="AB255" s="43"/>
      <c r="AC255" s="43"/>
      <c r="AD255" s="43"/>
      <c r="AE255" s="43"/>
      <c r="AF255" s="43"/>
      <c r="AG255" s="43"/>
      <c r="AH255" s="43"/>
      <c r="AI255" s="43"/>
      <c r="AJ255" s="43"/>
      <c r="AK255" s="43"/>
      <c r="AL255" s="43"/>
      <c r="AM255" s="43"/>
      <c r="AN255" s="43"/>
      <c r="AO255" s="43"/>
      <c r="AP255" s="43"/>
      <c r="AQ255" s="43"/>
      <c r="AR255" s="43"/>
      <c r="AS255" s="43"/>
      <c r="AT255" s="43"/>
      <c r="AU255" s="43"/>
      <c r="AV255" s="43"/>
      <c r="AW255" s="43"/>
      <c r="AX255" s="43"/>
      <c r="AY255" s="43"/>
      <c r="AZ255" s="43"/>
    </row>
    <row r="256" spans="1:52" customFormat="1" ht="4.5" customHeight="1" x14ac:dyDescent="0.2">
      <c r="A256" s="79"/>
      <c r="B256" s="80"/>
      <c r="C256" s="80"/>
      <c r="D256" s="80"/>
      <c r="E256" s="81"/>
      <c r="F256" s="80"/>
      <c r="G256" s="81"/>
      <c r="H256" s="80"/>
      <c r="I256" s="80"/>
      <c r="J256" s="80"/>
      <c r="K256" s="80"/>
      <c r="L256" s="80"/>
      <c r="M256" s="80"/>
      <c r="N256" s="81"/>
      <c r="O256" s="82"/>
    </row>
    <row r="257" spans="1:52" s="59" customFormat="1" x14ac:dyDescent="0.2">
      <c r="A257" s="75" t="s">
        <v>403</v>
      </c>
      <c r="C257" s="49"/>
      <c r="D257" s="48"/>
      <c r="E257" s="47"/>
      <c r="F257" s="69"/>
      <c r="G257" s="49"/>
      <c r="H257" s="84"/>
      <c r="I257" s="48"/>
      <c r="J257" s="72"/>
      <c r="K257" s="48"/>
      <c r="L257" s="53"/>
      <c r="M257" s="53"/>
      <c r="N257" s="49"/>
      <c r="O257" s="50"/>
      <c r="P257" s="74">
        <f t="shared" si="21"/>
        <v>0</v>
      </c>
      <c r="Q257" s="68"/>
      <c r="R257" s="68"/>
      <c r="S257" s="68"/>
      <c r="T257" s="68"/>
      <c r="U257" s="68"/>
      <c r="V257" s="68"/>
      <c r="W257" s="68"/>
      <c r="X257" s="68"/>
      <c r="Y257" s="68"/>
      <c r="Z257" s="68"/>
      <c r="AA257" s="68"/>
      <c r="AB257" s="68"/>
      <c r="AC257" s="68"/>
      <c r="AD257" s="68"/>
      <c r="AE257" s="68"/>
      <c r="AF257" s="68"/>
      <c r="AG257" s="68"/>
      <c r="AH257" s="68"/>
      <c r="AI257" s="68"/>
      <c r="AJ257" s="68"/>
      <c r="AK257" s="68"/>
      <c r="AL257" s="68"/>
      <c r="AM257" s="68"/>
      <c r="AN257" s="68"/>
      <c r="AO257" s="68"/>
      <c r="AP257" s="68"/>
      <c r="AQ257" s="68"/>
      <c r="AR257" s="68"/>
      <c r="AS257" s="68"/>
      <c r="AT257" s="68"/>
      <c r="AU257" s="68"/>
      <c r="AV257" s="68"/>
      <c r="AW257" s="68"/>
      <c r="AX257" s="68"/>
      <c r="AY257" s="68"/>
      <c r="AZ257" s="68"/>
    </row>
    <row r="258" spans="1:52" s="59" customFormat="1" x14ac:dyDescent="0.2">
      <c r="A258" s="56"/>
      <c r="B258" s="59" t="s">
        <v>404</v>
      </c>
      <c r="C258" s="59" t="s">
        <v>405</v>
      </c>
      <c r="D258" s="69">
        <v>3092.01</v>
      </c>
      <c r="E258" s="70">
        <v>33087403.489999998</v>
      </c>
      <c r="F258" s="69">
        <v>10700.936766051855</v>
      </c>
      <c r="G258" s="70">
        <v>33606955.259999998</v>
      </c>
      <c r="H258" s="71">
        <v>10868.967196095742</v>
      </c>
      <c r="I258" s="72">
        <v>2268.9208249649901</v>
      </c>
      <c r="J258" s="72">
        <v>337.63810272282427</v>
      </c>
      <c r="K258" s="72">
        <v>7484.0692203453418</v>
      </c>
      <c r="L258" s="72">
        <v>761.27627012849234</v>
      </c>
      <c r="M258" s="72">
        <v>17.062777934094651</v>
      </c>
      <c r="N258" s="67">
        <v>5288748.3899999997</v>
      </c>
      <c r="O258" s="73">
        <v>1710.4564312534562</v>
      </c>
      <c r="P258" s="74">
        <f t="shared" si="21"/>
        <v>0</v>
      </c>
      <c r="Q258" s="83"/>
      <c r="R258" s="83"/>
      <c r="S258" s="83"/>
      <c r="T258" s="83"/>
      <c r="U258" s="83"/>
      <c r="V258" s="83"/>
      <c r="W258" s="83"/>
      <c r="X258" s="83"/>
      <c r="Y258" s="68"/>
      <c r="Z258" s="68"/>
      <c r="AA258" s="68"/>
      <c r="AB258" s="68"/>
      <c r="AC258" s="68"/>
      <c r="AD258" s="68"/>
      <c r="AE258" s="68"/>
      <c r="AF258" s="68"/>
      <c r="AG258" s="68"/>
      <c r="AH258" s="68"/>
      <c r="AI258" s="68"/>
      <c r="AJ258" s="68"/>
      <c r="AK258" s="68"/>
      <c r="AL258" s="68"/>
      <c r="AM258" s="68"/>
      <c r="AN258" s="68"/>
      <c r="AO258" s="68"/>
      <c r="AP258" s="68"/>
      <c r="AQ258" s="68"/>
      <c r="AR258" s="68"/>
      <c r="AS258" s="68"/>
      <c r="AT258" s="68"/>
      <c r="AU258" s="68"/>
      <c r="AV258" s="68"/>
      <c r="AW258" s="68"/>
      <c r="AX258" s="68"/>
      <c r="AY258" s="68"/>
      <c r="AZ258" s="68"/>
    </row>
    <row r="259" spans="1:52" s="59" customFormat="1" x14ac:dyDescent="0.2">
      <c r="A259" s="56"/>
      <c r="B259" s="59" t="s">
        <v>406</v>
      </c>
      <c r="C259" s="59" t="s">
        <v>407</v>
      </c>
      <c r="D259" s="69">
        <v>22906.960000000003</v>
      </c>
      <c r="E259" s="70">
        <v>227028664.36000001</v>
      </c>
      <c r="F259" s="69">
        <v>9910.9032521120207</v>
      </c>
      <c r="G259" s="70">
        <v>248184032.84999999</v>
      </c>
      <c r="H259" s="71">
        <v>10834.437780045888</v>
      </c>
      <c r="I259" s="72">
        <v>2200.7424442178271</v>
      </c>
      <c r="J259" s="72">
        <v>211.23118912330571</v>
      </c>
      <c r="K259" s="72">
        <v>7913.43158018349</v>
      </c>
      <c r="L259" s="72">
        <v>461.92880940989102</v>
      </c>
      <c r="M259" s="72">
        <v>47.103757111375756</v>
      </c>
      <c r="N259" s="67">
        <v>42585460.68</v>
      </c>
      <c r="O259" s="73">
        <v>1859.0620789489305</v>
      </c>
      <c r="P259" s="74">
        <f t="shared" si="21"/>
        <v>0</v>
      </c>
      <c r="Q259" s="83"/>
      <c r="R259" s="83"/>
      <c r="S259" s="83"/>
      <c r="T259" s="83"/>
      <c r="U259" s="83"/>
      <c r="V259" s="83"/>
      <c r="W259" s="83"/>
      <c r="X259" s="83"/>
      <c r="Y259" s="68"/>
      <c r="Z259" s="68"/>
      <c r="AA259" s="68"/>
      <c r="AB259" s="68"/>
      <c r="AC259" s="68"/>
      <c r="AD259" s="68"/>
      <c r="AE259" s="68"/>
      <c r="AF259" s="68"/>
      <c r="AG259" s="68"/>
      <c r="AH259" s="68"/>
      <c r="AI259" s="68"/>
      <c r="AJ259" s="68"/>
      <c r="AK259" s="68"/>
      <c r="AL259" s="68"/>
      <c r="AM259" s="68"/>
      <c r="AN259" s="68"/>
      <c r="AO259" s="68"/>
      <c r="AP259" s="68"/>
      <c r="AQ259" s="68"/>
      <c r="AR259" s="68"/>
      <c r="AS259" s="68"/>
      <c r="AT259" s="68"/>
      <c r="AU259" s="68"/>
      <c r="AV259" s="68"/>
      <c r="AW259" s="68"/>
      <c r="AX259" s="68"/>
      <c r="AY259" s="68"/>
      <c r="AZ259" s="68"/>
    </row>
    <row r="260" spans="1:52" s="59" customFormat="1" x14ac:dyDescent="0.2">
      <c r="A260" s="56"/>
      <c r="B260" s="59" t="s">
        <v>408</v>
      </c>
      <c r="C260" s="59" t="s">
        <v>409</v>
      </c>
      <c r="D260" s="69">
        <v>28909.200000000004</v>
      </c>
      <c r="E260" s="70">
        <v>378116107.30000001</v>
      </c>
      <c r="F260" s="69">
        <v>13079.438631992582</v>
      </c>
      <c r="G260" s="70">
        <v>380611251.98000002</v>
      </c>
      <c r="H260" s="71">
        <v>13165.748342396191</v>
      </c>
      <c r="I260" s="72">
        <v>2976.8034777856178</v>
      </c>
      <c r="J260" s="72">
        <v>246.78316764213466</v>
      </c>
      <c r="K260" s="72">
        <v>8441.3115731324287</v>
      </c>
      <c r="L260" s="72">
        <v>1373.1974208902354</v>
      </c>
      <c r="M260" s="72">
        <v>127.65270294577505</v>
      </c>
      <c r="N260" s="67">
        <v>43251596.530000001</v>
      </c>
      <c r="O260" s="73">
        <v>1496.1187625392606</v>
      </c>
      <c r="P260" s="74">
        <f t="shared" si="21"/>
        <v>0</v>
      </c>
      <c r="Q260" s="83"/>
      <c r="R260" s="83"/>
      <c r="S260" s="83"/>
      <c r="T260" s="83"/>
      <c r="U260" s="83"/>
      <c r="V260" s="83"/>
      <c r="W260" s="83"/>
      <c r="X260" s="83"/>
      <c r="Y260" s="68"/>
      <c r="Z260" s="68"/>
      <c r="AA260" s="68"/>
      <c r="AB260" s="68"/>
      <c r="AC260" s="68"/>
      <c r="AD260" s="68"/>
      <c r="AE260" s="68"/>
      <c r="AF260" s="68"/>
      <c r="AG260" s="68"/>
      <c r="AH260" s="68"/>
      <c r="AI260" s="68"/>
      <c r="AJ260" s="68"/>
      <c r="AK260" s="68"/>
      <c r="AL260" s="68"/>
      <c r="AM260" s="68"/>
      <c r="AN260" s="68"/>
      <c r="AO260" s="68"/>
      <c r="AP260" s="68"/>
      <c r="AQ260" s="68"/>
      <c r="AR260" s="68"/>
      <c r="AS260" s="68"/>
      <c r="AT260" s="68"/>
      <c r="AU260" s="68"/>
      <c r="AV260" s="68"/>
      <c r="AW260" s="68"/>
      <c r="AX260" s="68"/>
      <c r="AY260" s="68"/>
      <c r="AZ260" s="68"/>
    </row>
    <row r="261" spans="1:52" s="49" customFormat="1" x14ac:dyDescent="0.2">
      <c r="A261" s="56"/>
      <c r="B261" s="59" t="s">
        <v>410</v>
      </c>
      <c r="C261" s="59" t="s">
        <v>411</v>
      </c>
      <c r="D261" s="69">
        <v>170.11</v>
      </c>
      <c r="E261" s="70">
        <v>2147404.71</v>
      </c>
      <c r="F261" s="69">
        <v>12623.624184351302</v>
      </c>
      <c r="G261" s="70">
        <v>2248039.04</v>
      </c>
      <c r="H261" s="71">
        <v>13215.208041855269</v>
      </c>
      <c r="I261" s="72">
        <v>3191.5293045676322</v>
      </c>
      <c r="J261" s="72">
        <v>258.50161660102287</v>
      </c>
      <c r="K261" s="72">
        <v>9286.712715301861</v>
      </c>
      <c r="L261" s="72">
        <v>466.64852154488261</v>
      </c>
      <c r="M261" s="72">
        <v>11.81588383986832</v>
      </c>
      <c r="N261" s="67">
        <v>1018932.39</v>
      </c>
      <c r="O261" s="73">
        <v>5989.8441596613948</v>
      </c>
      <c r="P261" s="74">
        <f t="shared" si="21"/>
        <v>0</v>
      </c>
      <c r="Q261" s="83"/>
      <c r="R261" s="83"/>
      <c r="S261" s="83"/>
      <c r="T261" s="83"/>
      <c r="U261" s="83"/>
      <c r="V261" s="83"/>
      <c r="W261" s="83"/>
      <c r="X261" s="83"/>
      <c r="Y261" s="43"/>
      <c r="Z261" s="43"/>
      <c r="AA261" s="43"/>
      <c r="AB261" s="43"/>
      <c r="AC261" s="43"/>
      <c r="AD261" s="43"/>
      <c r="AE261" s="43"/>
      <c r="AF261" s="43"/>
      <c r="AG261" s="43"/>
      <c r="AH261" s="43"/>
      <c r="AI261" s="43"/>
      <c r="AJ261" s="43"/>
      <c r="AK261" s="43"/>
      <c r="AL261" s="43"/>
      <c r="AM261" s="43"/>
      <c r="AN261" s="43"/>
      <c r="AO261" s="43"/>
      <c r="AP261" s="43"/>
      <c r="AQ261" s="43"/>
      <c r="AR261" s="43"/>
      <c r="AS261" s="43"/>
      <c r="AT261" s="43"/>
      <c r="AU261" s="43"/>
      <c r="AV261" s="43"/>
      <c r="AW261" s="43"/>
      <c r="AX261" s="43"/>
      <c r="AY261" s="43"/>
      <c r="AZ261" s="43"/>
    </row>
    <row r="262" spans="1:52" s="59" customFormat="1" ht="12.75" customHeight="1" x14ac:dyDescent="0.2">
      <c r="A262" s="56"/>
      <c r="B262" s="59" t="s">
        <v>412</v>
      </c>
      <c r="C262" s="59" t="s">
        <v>413</v>
      </c>
      <c r="D262" s="69">
        <v>5626.7999999999993</v>
      </c>
      <c r="E262" s="70">
        <v>59374151.329999998</v>
      </c>
      <c r="F262" s="69">
        <v>10552.028031918677</v>
      </c>
      <c r="G262" s="70">
        <v>61322766.409999996</v>
      </c>
      <c r="H262" s="71">
        <v>10898.337671500676</v>
      </c>
      <c r="I262" s="72">
        <v>2088.622616762636</v>
      </c>
      <c r="J262" s="72">
        <v>309.40086016919037</v>
      </c>
      <c r="K262" s="72">
        <v>7862.288824909363</v>
      </c>
      <c r="L262" s="72">
        <v>637.57116478282512</v>
      </c>
      <c r="M262" s="72">
        <v>0.45420487666169052</v>
      </c>
      <c r="N262" s="67">
        <v>7637620.6100000003</v>
      </c>
      <c r="O262" s="73">
        <v>1357.3648627994601</v>
      </c>
      <c r="P262" s="74">
        <f t="shared" si="21"/>
        <v>0</v>
      </c>
      <c r="Q262" s="83"/>
      <c r="R262" s="83"/>
      <c r="S262" s="83"/>
      <c r="T262" s="83"/>
      <c r="U262" s="83"/>
      <c r="V262" s="83"/>
      <c r="W262" s="83"/>
      <c r="X262" s="83"/>
      <c r="Y262" s="68"/>
      <c r="Z262" s="68"/>
      <c r="AA262" s="68"/>
      <c r="AB262" s="68"/>
      <c r="AC262" s="68"/>
      <c r="AD262" s="68"/>
      <c r="AE262" s="68"/>
      <c r="AF262" s="68"/>
      <c r="AG262" s="68"/>
      <c r="AH262" s="68"/>
      <c r="AI262" s="68"/>
      <c r="AJ262" s="68"/>
      <c r="AK262" s="68"/>
      <c r="AL262" s="68"/>
      <c r="AM262" s="68"/>
      <c r="AN262" s="68"/>
      <c r="AO262" s="68"/>
      <c r="AP262" s="68"/>
      <c r="AQ262" s="68"/>
      <c r="AR262" s="68"/>
      <c r="AS262" s="68"/>
      <c r="AT262" s="68"/>
      <c r="AU262" s="68"/>
      <c r="AV262" s="68"/>
      <c r="AW262" s="68"/>
      <c r="AX262" s="68"/>
      <c r="AY262" s="68"/>
      <c r="AZ262" s="68"/>
    </row>
    <row r="263" spans="1:52" s="59" customFormat="1" x14ac:dyDescent="0.2">
      <c r="A263" s="56"/>
      <c r="B263" s="59" t="s">
        <v>414</v>
      </c>
      <c r="C263" s="59" t="s">
        <v>415</v>
      </c>
      <c r="D263" s="69">
        <v>9098.909999999998</v>
      </c>
      <c r="E263" s="70">
        <v>102980886.65000001</v>
      </c>
      <c r="F263" s="69">
        <v>11317.936615484716</v>
      </c>
      <c r="G263" s="70">
        <v>104269325.09999999</v>
      </c>
      <c r="H263" s="71">
        <v>11459.540219652685</v>
      </c>
      <c r="I263" s="72">
        <v>2301.7100564792927</v>
      </c>
      <c r="J263" s="72">
        <v>631.26796836104552</v>
      </c>
      <c r="K263" s="72">
        <v>7719.2524093545298</v>
      </c>
      <c r="L263" s="72">
        <v>618.93384262510585</v>
      </c>
      <c r="M263" s="72">
        <v>188.37594283271298</v>
      </c>
      <c r="N263" s="67">
        <v>8846853.3900000006</v>
      </c>
      <c r="O263" s="73">
        <v>972.29815329528515</v>
      </c>
      <c r="P263" s="74">
        <f t="shared" si="21"/>
        <v>0</v>
      </c>
      <c r="Q263" s="83"/>
      <c r="R263" s="83"/>
      <c r="S263" s="83"/>
      <c r="T263" s="83"/>
      <c r="U263" s="83"/>
      <c r="V263" s="83"/>
      <c r="W263" s="83"/>
      <c r="X263" s="83"/>
      <c r="Y263" s="68"/>
      <c r="Z263" s="68"/>
      <c r="AA263" s="68"/>
      <c r="AB263" s="68"/>
      <c r="AC263" s="68"/>
      <c r="AD263" s="68"/>
      <c r="AE263" s="68"/>
      <c r="AF263" s="68"/>
      <c r="AG263" s="68"/>
      <c r="AH263" s="68"/>
      <c r="AI263" s="68"/>
      <c r="AJ263" s="68"/>
      <c r="AK263" s="68"/>
      <c r="AL263" s="68"/>
      <c r="AM263" s="68"/>
      <c r="AN263" s="68"/>
      <c r="AO263" s="68"/>
      <c r="AP263" s="68"/>
      <c r="AQ263" s="68"/>
      <c r="AR263" s="68"/>
      <c r="AS263" s="68"/>
      <c r="AT263" s="68"/>
      <c r="AU263" s="68"/>
      <c r="AV263" s="68"/>
      <c r="AW263" s="68"/>
      <c r="AX263" s="68"/>
      <c r="AY263" s="68"/>
      <c r="AZ263" s="68"/>
    </row>
    <row r="264" spans="1:52" s="59" customFormat="1" x14ac:dyDescent="0.2">
      <c r="A264" s="56"/>
      <c r="B264" s="59" t="s">
        <v>416</v>
      </c>
      <c r="C264" s="59" t="s">
        <v>417</v>
      </c>
      <c r="D264" s="69">
        <v>1496.48</v>
      </c>
      <c r="E264" s="70">
        <v>18420929.640000001</v>
      </c>
      <c r="F264" s="69">
        <v>12309.506067571901</v>
      </c>
      <c r="G264" s="70">
        <v>18740492.739999998</v>
      </c>
      <c r="H264" s="71">
        <v>12523.049248904093</v>
      </c>
      <c r="I264" s="72">
        <v>3700.7558002779856</v>
      </c>
      <c r="J264" s="72">
        <v>313.37365684807014</v>
      </c>
      <c r="K264" s="72">
        <v>7698.1155712070986</v>
      </c>
      <c r="L264" s="72">
        <v>358.43037661712822</v>
      </c>
      <c r="M264" s="72">
        <v>452.37384395381162</v>
      </c>
      <c r="N264" s="67">
        <v>998779.06</v>
      </c>
      <c r="O264" s="73">
        <v>667.41891639046298</v>
      </c>
      <c r="P264" s="74">
        <f t="shared" si="21"/>
        <v>0</v>
      </c>
      <c r="Q264" s="83"/>
      <c r="R264" s="83"/>
      <c r="S264" s="83"/>
      <c r="T264" s="83"/>
      <c r="U264" s="83"/>
      <c r="V264" s="83"/>
      <c r="W264" s="83"/>
      <c r="X264" s="83"/>
      <c r="Y264" s="68"/>
      <c r="Z264" s="68"/>
      <c r="AA264" s="68"/>
      <c r="AB264" s="68"/>
      <c r="AC264" s="68"/>
      <c r="AD264" s="68"/>
      <c r="AE264" s="68"/>
      <c r="AF264" s="68"/>
      <c r="AG264" s="68"/>
      <c r="AH264" s="68"/>
      <c r="AI264" s="68"/>
      <c r="AJ264" s="68"/>
      <c r="AK264" s="68"/>
      <c r="AL264" s="68"/>
      <c r="AM264" s="68"/>
      <c r="AN264" s="68"/>
      <c r="AO264" s="68"/>
      <c r="AP264" s="68"/>
      <c r="AQ264" s="68"/>
      <c r="AR264" s="68"/>
      <c r="AS264" s="68"/>
      <c r="AT264" s="68"/>
      <c r="AU264" s="68"/>
      <c r="AV264" s="68"/>
      <c r="AW264" s="68"/>
      <c r="AX264" s="68"/>
      <c r="AY264" s="68"/>
      <c r="AZ264" s="68"/>
    </row>
    <row r="265" spans="1:52" s="59" customFormat="1" x14ac:dyDescent="0.2">
      <c r="A265" s="56"/>
      <c r="B265" s="59" t="s">
        <v>418</v>
      </c>
      <c r="C265" s="59" t="s">
        <v>419</v>
      </c>
      <c r="D265" s="69">
        <v>2486.33</v>
      </c>
      <c r="E265" s="70">
        <v>24960798.59</v>
      </c>
      <c r="F265" s="69">
        <v>10039.213857372111</v>
      </c>
      <c r="G265" s="70">
        <v>25680562.59</v>
      </c>
      <c r="H265" s="71">
        <v>10328.702380617215</v>
      </c>
      <c r="I265" s="72">
        <v>1705.5133067613713</v>
      </c>
      <c r="J265" s="72">
        <v>184.19442712753334</v>
      </c>
      <c r="K265" s="72">
        <v>8017.1973792698464</v>
      </c>
      <c r="L265" s="72">
        <v>411.92387173062309</v>
      </c>
      <c r="M265" s="72">
        <v>9.8733957278398279</v>
      </c>
      <c r="N265" s="67">
        <v>3199511.45</v>
      </c>
      <c r="O265" s="73">
        <v>1286.8410267341826</v>
      </c>
      <c r="P265" s="74">
        <f t="shared" si="21"/>
        <v>0</v>
      </c>
      <c r="Q265" s="83"/>
      <c r="R265" s="83"/>
      <c r="S265" s="83"/>
      <c r="T265" s="83"/>
      <c r="U265" s="83"/>
      <c r="V265" s="83"/>
      <c r="W265" s="83"/>
      <c r="X265" s="83"/>
      <c r="Y265" s="68"/>
      <c r="Z265" s="68"/>
      <c r="AA265" s="68"/>
      <c r="AB265" s="68"/>
      <c r="AC265" s="68"/>
      <c r="AD265" s="68"/>
      <c r="AE265" s="68"/>
      <c r="AF265" s="68"/>
      <c r="AG265" s="68"/>
      <c r="AH265" s="68"/>
      <c r="AI265" s="68"/>
      <c r="AJ265" s="68"/>
      <c r="AK265" s="68"/>
      <c r="AL265" s="68"/>
      <c r="AM265" s="68"/>
      <c r="AN265" s="68"/>
      <c r="AO265" s="68"/>
      <c r="AP265" s="68"/>
      <c r="AQ265" s="68"/>
      <c r="AR265" s="68"/>
      <c r="AS265" s="68"/>
      <c r="AT265" s="68"/>
      <c r="AU265" s="68"/>
      <c r="AV265" s="68"/>
      <c r="AW265" s="68"/>
      <c r="AX265" s="68"/>
      <c r="AY265" s="68"/>
      <c r="AZ265" s="68"/>
    </row>
    <row r="266" spans="1:52" s="59" customFormat="1" x14ac:dyDescent="0.2">
      <c r="A266" s="56"/>
      <c r="B266" s="59" t="s">
        <v>420</v>
      </c>
      <c r="C266" s="59" t="s">
        <v>421</v>
      </c>
      <c r="D266" s="69">
        <v>12671.419999999998</v>
      </c>
      <c r="E266" s="70">
        <v>154159242.18000001</v>
      </c>
      <c r="F266" s="69">
        <v>12165.901073439285</v>
      </c>
      <c r="G266" s="70">
        <v>159536472.09999999</v>
      </c>
      <c r="H266" s="71">
        <v>12590.259978755343</v>
      </c>
      <c r="I266" s="72">
        <v>1676.8350161228971</v>
      </c>
      <c r="J266" s="72">
        <v>130.55296722861368</v>
      </c>
      <c r="K266" s="72">
        <v>8930.4503615222293</v>
      </c>
      <c r="L266" s="72">
        <v>1811.6333110259152</v>
      </c>
      <c r="M266" s="72">
        <v>40.788322855686268</v>
      </c>
      <c r="N266" s="67">
        <v>21470756.899999999</v>
      </c>
      <c r="O266" s="73">
        <v>1694.4239003994817</v>
      </c>
      <c r="P266" s="74">
        <f t="shared" si="21"/>
        <v>0</v>
      </c>
      <c r="Q266" s="83"/>
      <c r="R266" s="83"/>
      <c r="S266" s="83"/>
      <c r="T266" s="83"/>
      <c r="U266" s="83"/>
      <c r="V266" s="83"/>
      <c r="W266" s="83"/>
      <c r="X266" s="83"/>
      <c r="Y266" s="68"/>
      <c r="Z266" s="68"/>
      <c r="AA266" s="68"/>
      <c r="AB266" s="68"/>
      <c r="AC266" s="68"/>
      <c r="AD266" s="68"/>
      <c r="AE266" s="68"/>
      <c r="AF266" s="68"/>
      <c r="AG266" s="68"/>
      <c r="AH266" s="68"/>
      <c r="AI266" s="68"/>
      <c r="AJ266" s="68"/>
      <c r="AK266" s="68"/>
      <c r="AL266" s="68"/>
      <c r="AM266" s="68"/>
      <c r="AN266" s="68"/>
      <c r="AO266" s="68"/>
      <c r="AP266" s="68"/>
      <c r="AQ266" s="68"/>
      <c r="AR266" s="68"/>
      <c r="AS266" s="68"/>
      <c r="AT266" s="68"/>
      <c r="AU266" s="68"/>
      <c r="AV266" s="68"/>
      <c r="AW266" s="68"/>
      <c r="AX266" s="68"/>
      <c r="AY266" s="68"/>
      <c r="AZ266" s="68"/>
    </row>
    <row r="267" spans="1:52" s="59" customFormat="1" x14ac:dyDescent="0.2">
      <c r="A267" s="56"/>
      <c r="B267" s="59" t="s">
        <v>422</v>
      </c>
      <c r="C267" s="59" t="s">
        <v>423</v>
      </c>
      <c r="D267" s="69">
        <v>8694.7900000000009</v>
      </c>
      <c r="E267" s="70">
        <v>97048845.969999999</v>
      </c>
      <c r="F267" s="69">
        <v>11161.723971481772</v>
      </c>
      <c r="G267" s="70">
        <v>98149916.299999997</v>
      </c>
      <c r="H267" s="71">
        <v>11288.359615355861</v>
      </c>
      <c r="I267" s="72">
        <v>2650.8070028143288</v>
      </c>
      <c r="J267" s="72">
        <v>371.35972691692376</v>
      </c>
      <c r="K267" s="72">
        <v>7770.0117622162243</v>
      </c>
      <c r="L267" s="72">
        <v>482.30322756501295</v>
      </c>
      <c r="M267" s="72">
        <v>13.877895843372869</v>
      </c>
      <c r="N267" s="67">
        <v>10569754.960000001</v>
      </c>
      <c r="O267" s="73">
        <v>1215.6423513391353</v>
      </c>
      <c r="P267" s="74">
        <f t="shared" si="21"/>
        <v>0</v>
      </c>
      <c r="Q267" s="83"/>
      <c r="R267" s="83"/>
      <c r="S267" s="83"/>
      <c r="T267" s="83"/>
      <c r="U267" s="83"/>
      <c r="V267" s="83"/>
      <c r="W267" s="83"/>
      <c r="X267" s="83"/>
      <c r="Y267" s="68"/>
      <c r="Z267" s="68"/>
      <c r="AA267" s="68"/>
      <c r="AB267" s="68"/>
      <c r="AC267" s="68"/>
      <c r="AD267" s="68"/>
      <c r="AE267" s="68"/>
      <c r="AF267" s="68"/>
      <c r="AG267" s="68"/>
      <c r="AH267" s="68"/>
      <c r="AI267" s="68"/>
      <c r="AJ267" s="68"/>
      <c r="AK267" s="68"/>
      <c r="AL267" s="68"/>
      <c r="AM267" s="68"/>
      <c r="AN267" s="68"/>
      <c r="AO267" s="68"/>
      <c r="AP267" s="68"/>
      <c r="AQ267" s="68"/>
      <c r="AR267" s="68"/>
      <c r="AS267" s="68"/>
      <c r="AT267" s="68"/>
      <c r="AU267" s="68"/>
      <c r="AV267" s="68"/>
      <c r="AW267" s="68"/>
      <c r="AX267" s="68"/>
      <c r="AY267" s="68"/>
      <c r="AZ267" s="68"/>
    </row>
    <row r="268" spans="1:52" s="59" customFormat="1" x14ac:dyDescent="0.2">
      <c r="A268" s="56"/>
      <c r="B268" s="59" t="s">
        <v>424</v>
      </c>
      <c r="C268" s="59" t="s">
        <v>425</v>
      </c>
      <c r="D268" s="69">
        <v>7739.739999999998</v>
      </c>
      <c r="E268" s="70">
        <v>88901410.379999995</v>
      </c>
      <c r="F268" s="69">
        <v>11486.356179923359</v>
      </c>
      <c r="G268" s="70">
        <v>96819842.829999998</v>
      </c>
      <c r="H268" s="71">
        <v>12509.443835322636</v>
      </c>
      <c r="I268" s="72">
        <v>2204.1021804350021</v>
      </c>
      <c r="J268" s="72">
        <v>338.32378477830014</v>
      </c>
      <c r="K268" s="72">
        <v>8724.3993170313224</v>
      </c>
      <c r="L268" s="72">
        <v>1217.5252088571451</v>
      </c>
      <c r="M268" s="72">
        <v>25.093344220865305</v>
      </c>
      <c r="N268" s="67">
        <v>17119899.59</v>
      </c>
      <c r="O268" s="73">
        <v>2211.9476351918802</v>
      </c>
      <c r="P268" s="74">
        <f t="shared" si="21"/>
        <v>0</v>
      </c>
      <c r="Q268" s="83"/>
      <c r="R268" s="83"/>
      <c r="S268" s="83"/>
      <c r="T268" s="83"/>
      <c r="U268" s="83"/>
      <c r="V268" s="83"/>
      <c r="W268" s="83"/>
      <c r="X268" s="83"/>
      <c r="Y268" s="68"/>
      <c r="Z268" s="68"/>
      <c r="AA268" s="68"/>
      <c r="AB268" s="68"/>
      <c r="AC268" s="68"/>
      <c r="AD268" s="68"/>
      <c r="AE268" s="68"/>
      <c r="AF268" s="68"/>
      <c r="AG268" s="68"/>
      <c r="AH268" s="68"/>
      <c r="AI268" s="68"/>
      <c r="AJ268" s="68"/>
      <c r="AK268" s="68"/>
      <c r="AL268" s="68"/>
      <c r="AM268" s="68"/>
      <c r="AN268" s="68"/>
      <c r="AO268" s="68"/>
      <c r="AP268" s="68"/>
      <c r="AQ268" s="68"/>
      <c r="AR268" s="68"/>
      <c r="AS268" s="68"/>
      <c r="AT268" s="68"/>
      <c r="AU268" s="68"/>
      <c r="AV268" s="68"/>
      <c r="AW268" s="68"/>
      <c r="AX268" s="68"/>
      <c r="AY268" s="68"/>
      <c r="AZ268" s="68"/>
    </row>
    <row r="269" spans="1:52" s="59" customFormat="1" x14ac:dyDescent="0.2">
      <c r="A269" s="56"/>
      <c r="B269" s="59" t="s">
        <v>426</v>
      </c>
      <c r="C269" s="59" t="s">
        <v>427</v>
      </c>
      <c r="D269" s="69">
        <v>19317.32</v>
      </c>
      <c r="E269" s="70">
        <v>204529991.08000001</v>
      </c>
      <c r="F269" s="69">
        <v>10587.907177600206</v>
      </c>
      <c r="G269" s="70">
        <v>219879181.47999999</v>
      </c>
      <c r="H269" s="71">
        <v>11382.488951883593</v>
      </c>
      <c r="I269" s="72">
        <v>2125.6354701376795</v>
      </c>
      <c r="J269" s="72">
        <v>180.2428701289827</v>
      </c>
      <c r="K269" s="72">
        <v>8335.2983747227881</v>
      </c>
      <c r="L269" s="72">
        <v>699.07034309107064</v>
      </c>
      <c r="M269" s="72">
        <v>42.241893803074134</v>
      </c>
      <c r="N269" s="67">
        <v>41924717.840000004</v>
      </c>
      <c r="O269" s="73">
        <v>2170.3175098823235</v>
      </c>
      <c r="P269" s="74">
        <f t="shared" si="21"/>
        <v>0</v>
      </c>
      <c r="Q269" s="83"/>
      <c r="R269" s="83"/>
      <c r="S269" s="83"/>
      <c r="T269" s="83"/>
      <c r="U269" s="83"/>
      <c r="V269" s="83"/>
      <c r="W269" s="83"/>
      <c r="X269" s="83"/>
      <c r="Y269" s="68"/>
      <c r="Z269" s="68"/>
      <c r="AA269" s="68"/>
      <c r="AB269" s="68"/>
      <c r="AC269" s="68"/>
      <c r="AD269" s="68"/>
      <c r="AE269" s="68"/>
      <c r="AF269" s="68"/>
      <c r="AG269" s="68"/>
      <c r="AH269" s="68"/>
      <c r="AI269" s="68"/>
      <c r="AJ269" s="68"/>
      <c r="AK269" s="68"/>
      <c r="AL269" s="68"/>
      <c r="AM269" s="68"/>
      <c r="AN269" s="68"/>
      <c r="AO269" s="68"/>
      <c r="AP269" s="68"/>
      <c r="AQ269" s="68"/>
      <c r="AR269" s="68"/>
      <c r="AS269" s="68"/>
      <c r="AT269" s="68"/>
      <c r="AU269" s="68"/>
      <c r="AV269" s="68"/>
      <c r="AW269" s="68"/>
      <c r="AX269" s="68"/>
      <c r="AY269" s="68"/>
      <c r="AZ269" s="68"/>
    </row>
    <row r="270" spans="1:52" s="59" customFormat="1" x14ac:dyDescent="0.2">
      <c r="A270" s="56"/>
      <c r="B270" s="59" t="s">
        <v>428</v>
      </c>
      <c r="C270" s="59" t="s">
        <v>429</v>
      </c>
      <c r="D270" s="69">
        <v>1965.67</v>
      </c>
      <c r="E270" s="70">
        <v>21840578.420000002</v>
      </c>
      <c r="F270" s="69">
        <v>11111.009691352059</v>
      </c>
      <c r="G270" s="70">
        <v>21281969.43</v>
      </c>
      <c r="H270" s="71">
        <v>10826.827203955903</v>
      </c>
      <c r="I270" s="72">
        <v>2375.2762264266125</v>
      </c>
      <c r="J270" s="72">
        <v>234.15536178504024</v>
      </c>
      <c r="K270" s="72">
        <v>7668.7549843056058</v>
      </c>
      <c r="L270" s="72">
        <v>543.18332171727707</v>
      </c>
      <c r="M270" s="72">
        <v>5.4573097213672694</v>
      </c>
      <c r="N270" s="67">
        <v>1983763.05</v>
      </c>
      <c r="O270" s="73">
        <v>1009.2045205960309</v>
      </c>
      <c r="P270" s="74">
        <f t="shared" si="21"/>
        <v>0</v>
      </c>
      <c r="Q270" s="83"/>
      <c r="R270" s="83"/>
      <c r="S270" s="83"/>
      <c r="T270" s="83"/>
      <c r="U270" s="83"/>
      <c r="V270" s="83"/>
      <c r="W270" s="83"/>
      <c r="X270" s="83"/>
      <c r="Y270" s="68"/>
      <c r="Z270" s="68"/>
      <c r="AA270" s="68"/>
      <c r="AB270" s="68"/>
      <c r="AC270" s="68"/>
      <c r="AD270" s="68"/>
      <c r="AE270" s="68"/>
      <c r="AF270" s="68"/>
      <c r="AG270" s="68"/>
      <c r="AH270" s="68"/>
      <c r="AI270" s="68"/>
      <c r="AJ270" s="68"/>
      <c r="AK270" s="68"/>
      <c r="AL270" s="68"/>
      <c r="AM270" s="68"/>
      <c r="AN270" s="68"/>
      <c r="AO270" s="68"/>
      <c r="AP270" s="68"/>
      <c r="AQ270" s="68"/>
      <c r="AR270" s="68"/>
      <c r="AS270" s="68"/>
      <c r="AT270" s="68"/>
      <c r="AU270" s="68"/>
      <c r="AV270" s="68"/>
      <c r="AW270" s="68"/>
      <c r="AX270" s="68"/>
      <c r="AY270" s="68"/>
      <c r="AZ270" s="68"/>
    </row>
    <row r="271" spans="1:52" s="59" customFormat="1" x14ac:dyDescent="0.2">
      <c r="A271" s="56"/>
      <c r="B271" s="59" t="s">
        <v>430</v>
      </c>
      <c r="C271" s="59" t="s">
        <v>431</v>
      </c>
      <c r="D271" s="69">
        <v>3567.0899999999997</v>
      </c>
      <c r="E271" s="70">
        <v>38508584.140000001</v>
      </c>
      <c r="F271" s="69">
        <v>10795.51795441102</v>
      </c>
      <c r="G271" s="70">
        <v>40638301.469999999</v>
      </c>
      <c r="H271" s="71">
        <v>11392.564098466819</v>
      </c>
      <c r="I271" s="72">
        <v>2428.7556271358449</v>
      </c>
      <c r="J271" s="72">
        <v>344.37979417396258</v>
      </c>
      <c r="K271" s="72">
        <v>7992.1708367324636</v>
      </c>
      <c r="L271" s="72">
        <v>553.99961313003053</v>
      </c>
      <c r="M271" s="72">
        <v>73.258227294517383</v>
      </c>
      <c r="N271" s="67">
        <v>8389880.5299999993</v>
      </c>
      <c r="O271" s="73">
        <v>2352.0237868963218</v>
      </c>
      <c r="P271" s="74">
        <f t="shared" si="21"/>
        <v>0</v>
      </c>
      <c r="Q271" s="83"/>
      <c r="R271" s="83"/>
      <c r="S271" s="83"/>
      <c r="T271" s="83"/>
      <c r="U271" s="83"/>
      <c r="V271" s="83"/>
      <c r="W271" s="83"/>
      <c r="X271" s="83"/>
      <c r="Y271" s="68"/>
      <c r="Z271" s="68"/>
      <c r="AA271" s="68"/>
      <c r="AB271" s="68"/>
      <c r="AC271" s="68"/>
      <c r="AD271" s="68"/>
      <c r="AE271" s="68"/>
      <c r="AF271" s="68"/>
      <c r="AG271" s="68"/>
      <c r="AH271" s="68"/>
      <c r="AI271" s="68"/>
      <c r="AJ271" s="68"/>
      <c r="AK271" s="68"/>
      <c r="AL271" s="68"/>
      <c r="AM271" s="68"/>
      <c r="AN271" s="68"/>
      <c r="AO271" s="68"/>
      <c r="AP271" s="68"/>
      <c r="AQ271" s="68"/>
      <c r="AR271" s="68"/>
      <c r="AS271" s="68"/>
      <c r="AT271" s="68"/>
      <c r="AU271" s="68"/>
      <c r="AV271" s="68"/>
      <c r="AW271" s="68"/>
      <c r="AX271" s="68"/>
      <c r="AY271" s="68"/>
      <c r="AZ271" s="68"/>
    </row>
    <row r="272" spans="1:52" s="59" customFormat="1" x14ac:dyDescent="0.2">
      <c r="A272" s="56"/>
      <c r="B272" s="59" t="s">
        <v>432</v>
      </c>
      <c r="C272" s="59" t="s">
        <v>433</v>
      </c>
      <c r="D272" s="69">
        <v>3676.2200000000003</v>
      </c>
      <c r="E272" s="70">
        <v>38945406.030000001</v>
      </c>
      <c r="F272" s="69">
        <v>10593.872518510861</v>
      </c>
      <c r="G272" s="70">
        <v>40987780.520000003</v>
      </c>
      <c r="H272" s="71">
        <v>11149.436247014597</v>
      </c>
      <c r="I272" s="72">
        <v>2533.7643612188608</v>
      </c>
      <c r="J272" s="72">
        <v>198.15055682195299</v>
      </c>
      <c r="K272" s="72">
        <v>7669.0621235943445</v>
      </c>
      <c r="L272" s="72">
        <v>614.18469786900664</v>
      </c>
      <c r="M272" s="72">
        <v>134.2745075104319</v>
      </c>
      <c r="N272" s="67">
        <v>6717747.3899999997</v>
      </c>
      <c r="O272" s="73">
        <v>1827.3518423815765</v>
      </c>
      <c r="P272" s="74">
        <f t="shared" si="21"/>
        <v>0</v>
      </c>
      <c r="Q272" s="83"/>
      <c r="R272" s="83"/>
      <c r="S272" s="83"/>
      <c r="T272" s="83"/>
      <c r="U272" s="83"/>
      <c r="V272" s="83"/>
      <c r="W272" s="83"/>
      <c r="X272" s="83"/>
      <c r="Y272" s="68"/>
      <c r="Z272" s="68"/>
      <c r="AA272" s="68"/>
      <c r="AB272" s="68"/>
      <c r="AC272" s="68"/>
      <c r="AD272" s="68"/>
      <c r="AE272" s="68"/>
      <c r="AF272" s="68"/>
      <c r="AG272" s="68"/>
      <c r="AH272" s="68"/>
      <c r="AI272" s="68"/>
      <c r="AJ272" s="68"/>
      <c r="AK272" s="68"/>
      <c r="AL272" s="68"/>
      <c r="AM272" s="68"/>
      <c r="AN272" s="68"/>
      <c r="AO272" s="68"/>
      <c r="AP272" s="68"/>
      <c r="AQ272" s="68"/>
      <c r="AR272" s="68"/>
      <c r="AS272" s="68"/>
      <c r="AT272" s="68"/>
      <c r="AU272" s="68"/>
      <c r="AV272" s="68"/>
      <c r="AW272" s="68"/>
      <c r="AX272" s="68"/>
      <c r="AY272" s="68"/>
      <c r="AZ272" s="68"/>
    </row>
    <row r="273" spans="1:52" s="49" customFormat="1" x14ac:dyDescent="0.2">
      <c r="A273" s="75"/>
      <c r="C273" s="49" t="s">
        <v>35</v>
      </c>
      <c r="D273" s="48">
        <f>SUM(D258:D272)</f>
        <v>131419.04999999999</v>
      </c>
      <c r="E273" s="47">
        <f>SUM(E258:E272)</f>
        <v>1490050404.2700005</v>
      </c>
      <c r="F273" s="77">
        <f>E273/D273</f>
        <v>11338.161432988602</v>
      </c>
      <c r="G273" s="49">
        <f>SUM(G258:G272)</f>
        <v>1551956890.1000001</v>
      </c>
      <c r="H273" s="76">
        <f>G273/D273</f>
        <v>11809.223168939361</v>
      </c>
      <c r="I273" s="53">
        <f>'[1]Master by county 1516'!O271</f>
        <v>2370.780927270438</v>
      </c>
      <c r="J273" s="53">
        <f>'[1]Master by county 1516'!AM271</f>
        <v>265.35970059135263</v>
      </c>
      <c r="K273" s="77">
        <f>'[1]Master by county 1516'!BM271</f>
        <v>8195.0911905085304</v>
      </c>
      <c r="L273" s="77">
        <f>'[1]Master by county 1516'!DZ271</f>
        <v>904.51955047612967</v>
      </c>
      <c r="M273" s="77">
        <f>'[1]Master by county 1516'!EZ271</f>
        <v>73.471800092908907</v>
      </c>
      <c r="N273" s="90">
        <f>SUM(N258:N272)</f>
        <v>221004022.76000002</v>
      </c>
      <c r="O273" s="78">
        <f>N273/D273</f>
        <v>1681.6741770694587</v>
      </c>
      <c r="P273" s="74">
        <f t="shared" si="21"/>
        <v>0</v>
      </c>
      <c r="Q273" s="43"/>
      <c r="R273" s="43"/>
      <c r="S273" s="43"/>
      <c r="T273" s="43"/>
      <c r="U273" s="43"/>
      <c r="V273" s="43"/>
      <c r="W273" s="43"/>
      <c r="X273" s="43"/>
      <c r="Y273" s="43"/>
      <c r="Z273" s="43"/>
      <c r="AA273" s="43"/>
      <c r="AB273" s="43"/>
      <c r="AC273" s="43"/>
      <c r="AD273" s="43"/>
      <c r="AE273" s="43"/>
      <c r="AF273" s="43"/>
      <c r="AG273" s="43"/>
      <c r="AH273" s="43"/>
      <c r="AI273" s="43"/>
      <c r="AJ273" s="43"/>
      <c r="AK273" s="43"/>
      <c r="AL273" s="43"/>
      <c r="AM273" s="43"/>
      <c r="AN273" s="43"/>
      <c r="AO273" s="43"/>
      <c r="AP273" s="43"/>
      <c r="AQ273" s="43"/>
      <c r="AR273" s="43"/>
      <c r="AS273" s="43"/>
      <c r="AT273" s="43"/>
      <c r="AU273" s="43"/>
      <c r="AV273" s="43"/>
      <c r="AW273" s="43"/>
      <c r="AX273" s="43"/>
      <c r="AY273" s="43"/>
      <c r="AZ273" s="43"/>
    </row>
    <row r="274" spans="1:52" s="80" customFormat="1" ht="4.5" customHeight="1" x14ac:dyDescent="0.2">
      <c r="E274" s="81"/>
      <c r="G274" s="81"/>
      <c r="N274" s="81"/>
      <c r="O274" s="89"/>
    </row>
    <row r="275" spans="1:52" s="59" customFormat="1" x14ac:dyDescent="0.2">
      <c r="A275" s="75" t="s">
        <v>434</v>
      </c>
      <c r="C275" s="49"/>
      <c r="D275" s="48"/>
      <c r="E275" s="47"/>
      <c r="F275" s="69"/>
      <c r="G275" s="49"/>
      <c r="H275" s="84"/>
      <c r="I275" s="48"/>
      <c r="J275" s="53"/>
      <c r="K275" s="48"/>
      <c r="L275" s="53"/>
      <c r="M275" s="53"/>
      <c r="N275" s="49"/>
      <c r="O275" s="50"/>
      <c r="P275" s="74">
        <f t="shared" si="21"/>
        <v>0</v>
      </c>
      <c r="Q275" s="68"/>
      <c r="R275" s="68"/>
      <c r="S275" s="68"/>
      <c r="T275" s="68"/>
      <c r="U275" s="68"/>
      <c r="V275" s="68"/>
      <c r="W275" s="68"/>
      <c r="X275" s="68"/>
      <c r="Y275" s="68"/>
      <c r="Z275" s="68"/>
      <c r="AA275" s="68"/>
      <c r="AB275" s="68"/>
      <c r="AC275" s="68"/>
      <c r="AD275" s="68"/>
      <c r="AE275" s="68"/>
      <c r="AF275" s="68"/>
      <c r="AG275" s="68"/>
      <c r="AH275" s="68"/>
      <c r="AI275" s="68"/>
      <c r="AJ275" s="68"/>
      <c r="AK275" s="68"/>
      <c r="AL275" s="68"/>
      <c r="AM275" s="68"/>
      <c r="AN275" s="68"/>
      <c r="AO275" s="68"/>
      <c r="AP275" s="68"/>
      <c r="AQ275" s="68"/>
      <c r="AR275" s="68"/>
      <c r="AS275" s="68"/>
      <c r="AT275" s="68"/>
      <c r="AU275" s="68"/>
      <c r="AV275" s="68"/>
      <c r="AW275" s="68"/>
      <c r="AX275" s="68"/>
      <c r="AY275" s="68"/>
      <c r="AZ275" s="68"/>
    </row>
    <row r="276" spans="1:52" s="59" customFormat="1" x14ac:dyDescent="0.2">
      <c r="A276" s="56"/>
      <c r="B276" s="59" t="s">
        <v>435</v>
      </c>
      <c r="C276" s="59" t="s">
        <v>436</v>
      </c>
      <c r="D276" s="69">
        <v>10.75</v>
      </c>
      <c r="E276" s="70">
        <v>336744.71</v>
      </c>
      <c r="F276" s="69">
        <v>31325.089302325585</v>
      </c>
      <c r="G276" s="70">
        <v>316088.8</v>
      </c>
      <c r="H276" s="71">
        <v>29403.609302325582</v>
      </c>
      <c r="I276" s="72"/>
      <c r="J276" s="72">
        <v>717.04093023255814</v>
      </c>
      <c r="K276" s="72">
        <v>26809.242790697674</v>
      </c>
      <c r="L276" s="72">
        <v>1877.3255813953488</v>
      </c>
      <c r="M276" s="72"/>
      <c r="N276" s="67">
        <v>336463.11</v>
      </c>
      <c r="O276" s="73">
        <v>31298.893953488372</v>
      </c>
      <c r="P276" s="74">
        <f t="shared" si="21"/>
        <v>0</v>
      </c>
      <c r="Q276" s="83"/>
      <c r="R276" s="83"/>
      <c r="S276" s="83"/>
      <c r="T276" s="83"/>
      <c r="U276" s="83"/>
      <c r="V276" s="83"/>
      <c r="W276" s="83"/>
      <c r="X276" s="83"/>
      <c r="Y276" s="83"/>
      <c r="Z276" s="83"/>
      <c r="AA276" s="83"/>
      <c r="AB276" s="83"/>
      <c r="AC276" s="62"/>
      <c r="AD276" s="62"/>
      <c r="AE276" s="62"/>
      <c r="AF276" s="62"/>
      <c r="AG276" s="68"/>
      <c r="AH276" s="68"/>
      <c r="AI276" s="68"/>
      <c r="AJ276" s="68"/>
      <c r="AK276" s="68"/>
      <c r="AL276" s="68"/>
      <c r="AM276" s="68"/>
      <c r="AN276" s="68"/>
      <c r="AO276" s="68"/>
      <c r="AP276" s="68"/>
      <c r="AQ276" s="68"/>
      <c r="AR276" s="68"/>
      <c r="AS276" s="68"/>
      <c r="AT276" s="68"/>
      <c r="AU276" s="68"/>
      <c r="AV276" s="68"/>
      <c r="AW276" s="68"/>
      <c r="AX276" s="68"/>
      <c r="AY276" s="68"/>
      <c r="AZ276" s="68"/>
    </row>
    <row r="277" spans="1:52" s="59" customFormat="1" x14ac:dyDescent="0.2">
      <c r="A277" s="56"/>
      <c r="B277" s="59" t="s">
        <v>437</v>
      </c>
      <c r="C277" s="59" t="s">
        <v>438</v>
      </c>
      <c r="D277" s="69">
        <v>796.23</v>
      </c>
      <c r="E277" s="70">
        <v>8927098.4800000004</v>
      </c>
      <c r="F277" s="69">
        <v>11211.708275247101</v>
      </c>
      <c r="G277" s="70">
        <v>9392874.4299999997</v>
      </c>
      <c r="H277" s="71">
        <v>11796.684915162703</v>
      </c>
      <c r="I277" s="72">
        <v>2547.3590545445409</v>
      </c>
      <c r="J277" s="72">
        <v>410.18922924280668</v>
      </c>
      <c r="K277" s="72">
        <v>7925.3368499051794</v>
      </c>
      <c r="L277" s="72">
        <v>591.70982002687674</v>
      </c>
      <c r="M277" s="72">
        <v>322.08996144330155</v>
      </c>
      <c r="N277" s="67">
        <v>993475.91</v>
      </c>
      <c r="O277" s="73">
        <v>1247.7247905755876</v>
      </c>
      <c r="P277" s="74">
        <f t="shared" si="21"/>
        <v>0</v>
      </c>
      <c r="Q277" s="83"/>
      <c r="R277" s="83"/>
      <c r="S277" s="83"/>
      <c r="T277" s="83"/>
      <c r="U277" s="83"/>
      <c r="V277" s="83"/>
      <c r="W277" s="83"/>
      <c r="X277" s="83"/>
      <c r="Y277" s="83"/>
      <c r="Z277" s="83"/>
      <c r="AA277" s="83"/>
      <c r="AB277" s="83"/>
      <c r="AC277" s="62"/>
      <c r="AD277" s="62"/>
      <c r="AE277" s="62"/>
      <c r="AF277" s="62"/>
      <c r="AG277" s="68"/>
      <c r="AH277" s="68"/>
      <c r="AI277" s="68"/>
      <c r="AJ277" s="68"/>
      <c r="AK277" s="68"/>
      <c r="AL277" s="68"/>
      <c r="AM277" s="68"/>
      <c r="AN277" s="68"/>
      <c r="AO277" s="68"/>
      <c r="AP277" s="68"/>
      <c r="AQ277" s="68"/>
      <c r="AR277" s="68"/>
      <c r="AS277" s="68"/>
      <c r="AT277" s="68"/>
      <c r="AU277" s="68"/>
      <c r="AV277" s="68"/>
      <c r="AW277" s="68"/>
      <c r="AX277" s="68"/>
      <c r="AY277" s="68"/>
      <c r="AZ277" s="68"/>
    </row>
    <row r="278" spans="1:52" s="59" customFormat="1" x14ac:dyDescent="0.2">
      <c r="A278" s="56"/>
      <c r="B278" s="59" t="s">
        <v>439</v>
      </c>
      <c r="C278" s="59" t="s">
        <v>440</v>
      </c>
      <c r="D278" s="69">
        <v>233.97</v>
      </c>
      <c r="E278" s="70">
        <v>3879082.54</v>
      </c>
      <c r="F278" s="69">
        <v>16579.401376244819</v>
      </c>
      <c r="G278" s="70">
        <v>4095657.59</v>
      </c>
      <c r="H278" s="71">
        <v>17505.054451425396</v>
      </c>
      <c r="I278" s="72">
        <v>3780.1113818010858</v>
      </c>
      <c r="J278" s="72">
        <v>1011.0083771423685</v>
      </c>
      <c r="K278" s="72">
        <v>11613.784416805573</v>
      </c>
      <c r="L278" s="72">
        <v>868.43988545540026</v>
      </c>
      <c r="M278" s="72">
        <v>231.71039022096849</v>
      </c>
      <c r="N278" s="67">
        <v>477546.77</v>
      </c>
      <c r="O278" s="73">
        <v>2041.059836731205</v>
      </c>
      <c r="P278" s="74">
        <f t="shared" si="21"/>
        <v>0</v>
      </c>
      <c r="Q278" s="83"/>
      <c r="R278" s="83"/>
      <c r="S278" s="83"/>
      <c r="T278" s="83"/>
      <c r="U278" s="83"/>
      <c r="V278" s="83"/>
      <c r="W278" s="83"/>
      <c r="X278" s="83"/>
      <c r="Y278" s="83"/>
      <c r="Z278" s="83"/>
      <c r="AA278" s="83"/>
      <c r="AB278" s="83"/>
      <c r="AC278" s="62"/>
      <c r="AD278" s="62"/>
      <c r="AE278" s="62"/>
      <c r="AF278" s="62"/>
      <c r="AG278" s="68"/>
      <c r="AH278" s="68"/>
      <c r="AI278" s="68"/>
      <c r="AJ278" s="68"/>
      <c r="AK278" s="68"/>
      <c r="AL278" s="68"/>
      <c r="AM278" s="68"/>
      <c r="AN278" s="68"/>
      <c r="AO278" s="68"/>
      <c r="AP278" s="68"/>
      <c r="AQ278" s="68"/>
      <c r="AR278" s="68"/>
      <c r="AS278" s="68"/>
      <c r="AT278" s="68"/>
      <c r="AU278" s="68"/>
      <c r="AV278" s="68"/>
      <c r="AW278" s="68"/>
      <c r="AX278" s="68"/>
      <c r="AY278" s="68"/>
      <c r="AZ278" s="68"/>
    </row>
    <row r="279" spans="1:52" s="59" customFormat="1" x14ac:dyDescent="0.2">
      <c r="A279" s="56"/>
      <c r="B279" s="59" t="s">
        <v>441</v>
      </c>
      <c r="C279" s="59" t="s">
        <v>442</v>
      </c>
      <c r="D279" s="69">
        <v>793.76</v>
      </c>
      <c r="E279" s="70">
        <v>10099487.779999999</v>
      </c>
      <c r="F279" s="69">
        <v>12723.603834912316</v>
      </c>
      <c r="G279" s="70">
        <v>10395056.34</v>
      </c>
      <c r="H279" s="71">
        <v>13095.968983067929</v>
      </c>
      <c r="I279" s="72">
        <v>2639.0904807498487</v>
      </c>
      <c r="J279" s="72">
        <v>754.70836272928841</v>
      </c>
      <c r="K279" s="72">
        <v>7806.0772147752468</v>
      </c>
      <c r="L279" s="72">
        <v>603.64438873211043</v>
      </c>
      <c r="M279" s="72">
        <v>1292.4485360814351</v>
      </c>
      <c r="N279" s="67">
        <v>1111769.1200000001</v>
      </c>
      <c r="O279" s="73">
        <v>1400.6363636363637</v>
      </c>
      <c r="P279" s="74">
        <f t="shared" si="21"/>
        <v>0</v>
      </c>
      <c r="Q279" s="83"/>
      <c r="R279" s="83"/>
      <c r="S279" s="83"/>
      <c r="T279" s="83"/>
      <c r="U279" s="83"/>
      <c r="V279" s="83"/>
      <c r="W279" s="83"/>
      <c r="X279" s="83"/>
      <c r="Y279" s="83"/>
      <c r="Z279" s="83"/>
      <c r="AA279" s="83"/>
      <c r="AB279" s="83"/>
      <c r="AC279" s="62"/>
      <c r="AD279" s="62"/>
      <c r="AE279" s="62"/>
      <c r="AF279" s="62"/>
      <c r="AG279" s="68"/>
      <c r="AH279" s="68"/>
      <c r="AI279" s="68"/>
      <c r="AJ279" s="68"/>
      <c r="AK279" s="68"/>
      <c r="AL279" s="68"/>
      <c r="AM279" s="68"/>
      <c r="AN279" s="68"/>
      <c r="AO279" s="68"/>
      <c r="AP279" s="68"/>
      <c r="AQ279" s="68"/>
      <c r="AR279" s="68"/>
      <c r="AS279" s="68"/>
      <c r="AT279" s="68"/>
      <c r="AU279" s="68"/>
      <c r="AV279" s="68"/>
      <c r="AW279" s="68"/>
      <c r="AX279" s="68"/>
      <c r="AY279" s="68"/>
      <c r="AZ279" s="68"/>
    </row>
    <row r="280" spans="1:52" s="49" customFormat="1" x14ac:dyDescent="0.2">
      <c r="A280" s="75"/>
      <c r="C280" s="49" t="s">
        <v>35</v>
      </c>
      <c r="D280" s="48">
        <f>SUM(D276:D279)</f>
        <v>1834.71</v>
      </c>
      <c r="E280" s="47">
        <f>SUM(E276:E279)</f>
        <v>23242413.509999998</v>
      </c>
      <c r="F280" s="77">
        <f>E280/D280</f>
        <v>12668.167454257074</v>
      </c>
      <c r="G280" s="49">
        <f>SUM(G276:G279)</f>
        <v>24199677.16</v>
      </c>
      <c r="H280" s="76">
        <f>G280/D280</f>
        <v>13189.919475012399</v>
      </c>
      <c r="I280" s="53">
        <f>'[1]Master by county 1516'!O278</f>
        <v>2729.325517384219</v>
      </c>
      <c r="J280" s="53">
        <f>'[1]Master by county 1516'!AM278</f>
        <v>637.65723193311192</v>
      </c>
      <c r="K280" s="77">
        <f>'[1]Master by county 1516'!BM278</f>
        <v>8454.7526911610003</v>
      </c>
      <c r="L280" s="77">
        <f>'[1]Master by county 1516'!DZ278</f>
        <v>639.695652173913</v>
      </c>
      <c r="M280" s="77">
        <f>'[1]Master by county 1516'!EZ278</f>
        <v>728.4883823601549</v>
      </c>
      <c r="N280" s="90">
        <f>SUM(N276:N279)</f>
        <v>2919254.91</v>
      </c>
      <c r="O280" s="78">
        <f>N280/D280</f>
        <v>1591.126068970028</v>
      </c>
      <c r="P280" s="74">
        <f t="shared" si="21"/>
        <v>0</v>
      </c>
      <c r="Q280" s="43"/>
      <c r="R280" s="43"/>
      <c r="S280" s="43"/>
      <c r="T280" s="43"/>
      <c r="U280" s="43"/>
      <c r="V280" s="43"/>
      <c r="W280" s="43"/>
      <c r="X280" s="43"/>
      <c r="Y280" s="43"/>
      <c r="Z280" s="43"/>
      <c r="AA280" s="43"/>
      <c r="AB280" s="43"/>
      <c r="AC280" s="43"/>
      <c r="AD280" s="43"/>
      <c r="AE280" s="43"/>
      <c r="AF280" s="43"/>
      <c r="AG280" s="43"/>
      <c r="AH280" s="43"/>
      <c r="AI280" s="43"/>
      <c r="AJ280" s="43"/>
      <c r="AK280" s="43"/>
      <c r="AL280" s="43"/>
      <c r="AM280" s="43"/>
      <c r="AN280" s="43"/>
      <c r="AO280" s="43"/>
      <c r="AP280" s="43"/>
      <c r="AQ280" s="43"/>
      <c r="AR280" s="43"/>
      <c r="AS280" s="43"/>
      <c r="AT280" s="43"/>
      <c r="AU280" s="43"/>
      <c r="AV280" s="43"/>
      <c r="AW280" s="43"/>
      <c r="AX280" s="43"/>
      <c r="AY280" s="43"/>
      <c r="AZ280" s="43"/>
    </row>
    <row r="281" spans="1:52" customFormat="1" ht="4.5" customHeight="1" x14ac:dyDescent="0.2">
      <c r="A281" s="79"/>
      <c r="B281" s="80"/>
      <c r="C281" s="80"/>
      <c r="D281" s="80"/>
      <c r="E281" s="81"/>
      <c r="F281" s="80"/>
      <c r="G281" s="81"/>
      <c r="H281" s="80"/>
      <c r="I281" s="80"/>
      <c r="J281" s="80"/>
      <c r="K281" s="80"/>
      <c r="L281" s="80"/>
      <c r="M281" s="80"/>
      <c r="N281" s="81"/>
      <c r="O281" s="82"/>
    </row>
    <row r="282" spans="1:52" s="59" customFormat="1" x14ac:dyDescent="0.2">
      <c r="A282" s="75" t="s">
        <v>443</v>
      </c>
      <c r="C282" s="49"/>
      <c r="D282" s="48"/>
      <c r="E282" s="47"/>
      <c r="F282" s="69"/>
      <c r="G282" s="49"/>
      <c r="H282" s="84"/>
      <c r="I282" s="66"/>
      <c r="J282" s="72"/>
      <c r="K282" s="48"/>
      <c r="L282" s="53"/>
      <c r="M282" s="53"/>
      <c r="N282" s="49"/>
      <c r="O282" s="50"/>
      <c r="P282" s="74">
        <f t="shared" si="21"/>
        <v>0</v>
      </c>
      <c r="Q282" s="68"/>
      <c r="R282" s="68"/>
      <c r="S282" s="68"/>
      <c r="T282" s="68"/>
      <c r="U282" s="68"/>
      <c r="V282" s="68"/>
      <c r="W282" s="68"/>
      <c r="X282" s="68"/>
      <c r="Y282" s="68"/>
      <c r="Z282" s="68"/>
      <c r="AA282" s="68"/>
      <c r="AB282" s="68"/>
      <c r="AC282" s="68"/>
      <c r="AD282" s="68"/>
      <c r="AE282" s="68"/>
      <c r="AF282" s="68"/>
      <c r="AG282" s="68"/>
      <c r="AH282" s="68"/>
      <c r="AI282" s="68"/>
      <c r="AJ282" s="68"/>
      <c r="AK282" s="68"/>
      <c r="AL282" s="68"/>
      <c r="AM282" s="68"/>
      <c r="AN282" s="68"/>
      <c r="AO282" s="68"/>
      <c r="AP282" s="68"/>
      <c r="AQ282" s="68"/>
      <c r="AR282" s="68"/>
      <c r="AS282" s="68"/>
      <c r="AT282" s="68"/>
      <c r="AU282" s="68"/>
      <c r="AV282" s="68"/>
      <c r="AW282" s="68"/>
      <c r="AX282" s="68"/>
      <c r="AY282" s="68"/>
      <c r="AZ282" s="68"/>
    </row>
    <row r="283" spans="1:52" s="59" customFormat="1" x14ac:dyDescent="0.2">
      <c r="A283" s="56"/>
      <c r="B283" s="59" t="s">
        <v>444</v>
      </c>
      <c r="C283" s="59" t="s">
        <v>445</v>
      </c>
      <c r="D283" s="69">
        <v>530.43999999999994</v>
      </c>
      <c r="E283" s="70">
        <v>7057980.8600000003</v>
      </c>
      <c r="F283" s="69">
        <v>13305.898612472667</v>
      </c>
      <c r="G283" s="70">
        <v>7539651</v>
      </c>
      <c r="H283" s="71">
        <v>14213.956338134381</v>
      </c>
      <c r="I283" s="72">
        <v>3057.3699004599957</v>
      </c>
      <c r="J283" s="72">
        <v>223.46885604403894</v>
      </c>
      <c r="K283" s="72">
        <v>9476.2670047507727</v>
      </c>
      <c r="L283" s="72">
        <v>1442.9793944649725</v>
      </c>
      <c r="M283" s="72">
        <v>13.871182414599202</v>
      </c>
      <c r="N283" s="67">
        <v>2137876.67</v>
      </c>
      <c r="O283" s="73">
        <v>4030.3835872106179</v>
      </c>
      <c r="P283" s="74">
        <f t="shared" si="21"/>
        <v>0</v>
      </c>
      <c r="Q283" s="83"/>
      <c r="R283" s="83"/>
      <c r="S283" s="83"/>
      <c r="T283" s="83"/>
      <c r="U283" s="83"/>
      <c r="V283" s="83"/>
      <c r="W283" s="83"/>
      <c r="X283" s="68"/>
      <c r="Y283" s="68"/>
      <c r="Z283" s="68"/>
      <c r="AA283" s="68"/>
      <c r="AB283" s="68"/>
      <c r="AC283" s="68"/>
      <c r="AD283" s="68"/>
      <c r="AE283" s="68"/>
      <c r="AF283" s="68"/>
      <c r="AG283" s="68"/>
      <c r="AH283" s="68"/>
      <c r="AI283" s="68"/>
      <c r="AJ283" s="68"/>
      <c r="AK283" s="68"/>
      <c r="AL283" s="68"/>
      <c r="AM283" s="68"/>
      <c r="AN283" s="68"/>
      <c r="AO283" s="68"/>
      <c r="AP283" s="68"/>
      <c r="AQ283" s="68"/>
      <c r="AR283" s="68"/>
      <c r="AS283" s="68"/>
      <c r="AT283" s="68"/>
      <c r="AU283" s="68"/>
      <c r="AV283" s="68"/>
      <c r="AW283" s="68"/>
      <c r="AX283" s="68"/>
      <c r="AY283" s="68"/>
      <c r="AZ283" s="68"/>
    </row>
    <row r="284" spans="1:52" s="59" customFormat="1" x14ac:dyDescent="0.2">
      <c r="A284" s="56"/>
      <c r="B284" s="59" t="s">
        <v>446</v>
      </c>
      <c r="C284" s="59" t="s">
        <v>447</v>
      </c>
      <c r="D284" s="69">
        <v>3685.41</v>
      </c>
      <c r="E284" s="70">
        <v>44539696.960000001</v>
      </c>
      <c r="F284" s="69">
        <v>12085.411652977553</v>
      </c>
      <c r="G284" s="70">
        <v>44496862.530000001</v>
      </c>
      <c r="H284" s="71">
        <v>12073.788948855081</v>
      </c>
      <c r="I284" s="72">
        <v>2567.153011469552</v>
      </c>
      <c r="J284" s="72">
        <v>215.7811369698351</v>
      </c>
      <c r="K284" s="72">
        <v>8315.0882561234703</v>
      </c>
      <c r="L284" s="72">
        <v>970.99410106338246</v>
      </c>
      <c r="M284" s="72">
        <v>4.7724432288402108</v>
      </c>
      <c r="N284" s="67">
        <v>3182072.9</v>
      </c>
      <c r="O284" s="73">
        <v>863.42439511479051</v>
      </c>
      <c r="P284" s="74">
        <f t="shared" si="21"/>
        <v>0</v>
      </c>
      <c r="Q284" s="83"/>
      <c r="R284" s="83"/>
      <c r="S284" s="83"/>
      <c r="T284" s="83"/>
      <c r="U284" s="83"/>
      <c r="V284" s="83"/>
      <c r="W284" s="83"/>
      <c r="X284" s="68"/>
      <c r="Y284" s="68"/>
      <c r="Z284" s="68"/>
      <c r="AA284" s="68"/>
      <c r="AB284" s="68"/>
      <c r="AC284" s="68"/>
      <c r="AD284" s="68"/>
      <c r="AE284" s="68"/>
      <c r="AF284" s="68"/>
      <c r="AG284" s="68"/>
      <c r="AH284" s="68"/>
      <c r="AI284" s="68"/>
      <c r="AJ284" s="68"/>
      <c r="AK284" s="68"/>
      <c r="AL284" s="68"/>
      <c r="AM284" s="68"/>
      <c r="AN284" s="68"/>
      <c r="AO284" s="68"/>
      <c r="AP284" s="68"/>
      <c r="AQ284" s="68"/>
      <c r="AR284" s="68"/>
      <c r="AS284" s="68"/>
      <c r="AT284" s="68"/>
      <c r="AU284" s="68"/>
      <c r="AV284" s="68"/>
      <c r="AW284" s="68"/>
      <c r="AX284" s="68"/>
      <c r="AY284" s="68"/>
      <c r="AZ284" s="68"/>
    </row>
    <row r="285" spans="1:52" s="59" customFormat="1" x14ac:dyDescent="0.2">
      <c r="A285" s="56"/>
      <c r="B285" s="59" t="s">
        <v>448</v>
      </c>
      <c r="C285" s="59" t="s">
        <v>449</v>
      </c>
      <c r="D285" s="69">
        <v>4238.8999999999996</v>
      </c>
      <c r="E285" s="70">
        <v>49212541.060000002</v>
      </c>
      <c r="F285" s="69">
        <v>11609.743343792023</v>
      </c>
      <c r="G285" s="70">
        <v>50833758.07</v>
      </c>
      <c r="H285" s="71">
        <v>11992.205069711483</v>
      </c>
      <c r="I285" s="72">
        <v>2336.8512562221335</v>
      </c>
      <c r="J285" s="72">
        <v>345.1090872632052</v>
      </c>
      <c r="K285" s="72">
        <v>8478.0308617801784</v>
      </c>
      <c r="L285" s="72">
        <v>805.97211776640177</v>
      </c>
      <c r="M285" s="72">
        <v>26.241746679563093</v>
      </c>
      <c r="N285" s="67">
        <v>6865532</v>
      </c>
      <c r="O285" s="73">
        <v>1619.6494373540306</v>
      </c>
      <c r="P285" s="74">
        <f t="shared" si="21"/>
        <v>0</v>
      </c>
      <c r="Q285" s="83"/>
      <c r="R285" s="83"/>
      <c r="S285" s="83"/>
      <c r="T285" s="83"/>
      <c r="U285" s="83"/>
      <c r="V285" s="83"/>
      <c r="W285" s="83"/>
      <c r="X285" s="68"/>
      <c r="Y285" s="68"/>
      <c r="Z285" s="68"/>
      <c r="AA285" s="68"/>
      <c r="AB285" s="68"/>
      <c r="AC285" s="68"/>
      <c r="AD285" s="68"/>
      <c r="AE285" s="68"/>
      <c r="AF285" s="68"/>
      <c r="AG285" s="68"/>
      <c r="AH285" s="68"/>
      <c r="AI285" s="68"/>
      <c r="AJ285" s="68"/>
      <c r="AK285" s="68"/>
      <c r="AL285" s="68"/>
      <c r="AM285" s="68"/>
      <c r="AN285" s="68"/>
      <c r="AO285" s="68"/>
      <c r="AP285" s="68"/>
      <c r="AQ285" s="68"/>
      <c r="AR285" s="68"/>
      <c r="AS285" s="68"/>
      <c r="AT285" s="68"/>
      <c r="AU285" s="68"/>
      <c r="AV285" s="68"/>
      <c r="AW285" s="68"/>
      <c r="AX285" s="68"/>
      <c r="AY285" s="68"/>
      <c r="AZ285" s="68"/>
    </row>
    <row r="286" spans="1:52" s="59" customFormat="1" x14ac:dyDescent="0.2">
      <c r="A286" s="56"/>
      <c r="B286" s="59" t="s">
        <v>450</v>
      </c>
      <c r="C286" s="59" t="s">
        <v>451</v>
      </c>
      <c r="D286" s="69">
        <v>2749.3999999999996</v>
      </c>
      <c r="E286" s="70">
        <v>31504865.640000001</v>
      </c>
      <c r="F286" s="69">
        <v>11458.814883247256</v>
      </c>
      <c r="G286" s="70">
        <v>32300280.16</v>
      </c>
      <c r="H286" s="71">
        <v>11748.119647923184</v>
      </c>
      <c r="I286" s="72">
        <v>2711.9201643995057</v>
      </c>
      <c r="J286" s="72">
        <v>453.22720229868338</v>
      </c>
      <c r="K286" s="72">
        <v>7457.9230122935924</v>
      </c>
      <c r="L286" s="72">
        <v>473.76427220484476</v>
      </c>
      <c r="M286" s="72">
        <v>651.28499672655857</v>
      </c>
      <c r="N286" s="67">
        <v>4011333.77</v>
      </c>
      <c r="O286" s="73">
        <v>1458.9851494871609</v>
      </c>
      <c r="P286" s="74">
        <f t="shared" si="21"/>
        <v>0</v>
      </c>
      <c r="Q286" s="83"/>
      <c r="R286" s="83"/>
      <c r="S286" s="83"/>
      <c r="T286" s="83"/>
      <c r="U286" s="83"/>
      <c r="V286" s="83"/>
      <c r="W286" s="83"/>
      <c r="X286" s="68"/>
      <c r="Y286" s="68"/>
      <c r="Z286" s="68"/>
      <c r="AA286" s="68"/>
      <c r="AB286" s="68"/>
      <c r="AC286" s="68"/>
      <c r="AD286" s="68"/>
      <c r="AE286" s="68"/>
      <c r="AF286" s="68"/>
      <c r="AG286" s="68"/>
      <c r="AH286" s="68"/>
      <c r="AI286" s="68"/>
      <c r="AJ286" s="68"/>
      <c r="AK286" s="68"/>
      <c r="AL286" s="68"/>
      <c r="AM286" s="68"/>
      <c r="AN286" s="68"/>
      <c r="AO286" s="68"/>
      <c r="AP286" s="68"/>
      <c r="AQ286" s="68"/>
      <c r="AR286" s="68"/>
      <c r="AS286" s="68"/>
      <c r="AT286" s="68"/>
      <c r="AU286" s="68"/>
      <c r="AV286" s="68"/>
      <c r="AW286" s="68"/>
      <c r="AX286" s="68"/>
      <c r="AY286" s="68"/>
      <c r="AZ286" s="68"/>
    </row>
    <row r="287" spans="1:52" s="59" customFormat="1" x14ac:dyDescent="0.2">
      <c r="A287" s="56"/>
      <c r="B287" s="59" t="s">
        <v>452</v>
      </c>
      <c r="C287" s="59" t="s">
        <v>453</v>
      </c>
      <c r="D287" s="69">
        <v>617.65</v>
      </c>
      <c r="E287" s="70">
        <v>10241263</v>
      </c>
      <c r="F287" s="69">
        <v>16581.013518983244</v>
      </c>
      <c r="G287" s="70">
        <v>10447764.949999999</v>
      </c>
      <c r="H287" s="71">
        <v>16915.348417388486</v>
      </c>
      <c r="I287" s="72">
        <v>2166.5300250951182</v>
      </c>
      <c r="J287" s="72">
        <v>1259.2120294665262</v>
      </c>
      <c r="K287" s="72">
        <v>8791.5157451631185</v>
      </c>
      <c r="L287" s="72">
        <v>4298.3886667206343</v>
      </c>
      <c r="M287" s="72">
        <v>399.70195094309071</v>
      </c>
      <c r="N287" s="67">
        <v>1393034.04</v>
      </c>
      <c r="O287" s="73">
        <v>2255.3777058204487</v>
      </c>
      <c r="P287" s="74">
        <f t="shared" si="21"/>
        <v>0</v>
      </c>
      <c r="Q287" s="83"/>
      <c r="R287" s="83"/>
      <c r="S287" s="83"/>
      <c r="T287" s="83"/>
      <c r="U287" s="83"/>
      <c r="V287" s="83"/>
      <c r="W287" s="83"/>
      <c r="X287" s="68"/>
      <c r="Y287" s="68"/>
      <c r="Z287" s="68"/>
      <c r="AA287" s="68"/>
      <c r="AB287" s="68"/>
      <c r="AC287" s="68"/>
      <c r="AD287" s="68"/>
      <c r="AE287" s="68"/>
      <c r="AF287" s="68"/>
      <c r="AG287" s="68"/>
      <c r="AH287" s="68"/>
      <c r="AI287" s="68"/>
      <c r="AJ287" s="68"/>
      <c r="AK287" s="68"/>
      <c r="AL287" s="68"/>
      <c r="AM287" s="68"/>
      <c r="AN287" s="68"/>
      <c r="AO287" s="68"/>
      <c r="AP287" s="68"/>
      <c r="AQ287" s="68"/>
      <c r="AR287" s="68"/>
      <c r="AS287" s="68"/>
      <c r="AT287" s="68"/>
      <c r="AU287" s="68"/>
      <c r="AV287" s="68"/>
      <c r="AW287" s="68"/>
      <c r="AX287" s="68"/>
      <c r="AY287" s="68"/>
      <c r="AZ287" s="68"/>
    </row>
    <row r="288" spans="1:52" s="59" customFormat="1" x14ac:dyDescent="0.2">
      <c r="A288" s="56"/>
      <c r="B288" s="59" t="s">
        <v>454</v>
      </c>
      <c r="C288" s="59" t="s">
        <v>455</v>
      </c>
      <c r="D288" s="69">
        <v>419.33</v>
      </c>
      <c r="E288" s="70">
        <v>4942145.2699999996</v>
      </c>
      <c r="F288" s="69">
        <v>11785.813726659193</v>
      </c>
      <c r="G288" s="70">
        <v>5019900.99</v>
      </c>
      <c r="H288" s="71">
        <v>11971.242195883911</v>
      </c>
      <c r="I288" s="72">
        <v>3349.7403715450837</v>
      </c>
      <c r="J288" s="72">
        <v>321.86042019411917</v>
      </c>
      <c r="K288" s="72">
        <v>7707.6447189564315</v>
      </c>
      <c r="L288" s="72">
        <v>573.69231869887676</v>
      </c>
      <c r="M288" s="72">
        <v>18.304366489399758</v>
      </c>
      <c r="N288" s="67">
        <v>811443.58</v>
      </c>
      <c r="O288" s="73">
        <v>1935.0954618081225</v>
      </c>
      <c r="P288" s="74">
        <f t="shared" si="21"/>
        <v>0</v>
      </c>
      <c r="Q288" s="83"/>
      <c r="R288" s="83"/>
      <c r="S288" s="83"/>
      <c r="T288" s="83"/>
      <c r="U288" s="83"/>
      <c r="V288" s="83"/>
      <c r="W288" s="83"/>
      <c r="X288" s="68"/>
      <c r="Y288" s="68"/>
      <c r="Z288" s="68"/>
      <c r="AA288" s="68"/>
      <c r="AB288" s="68"/>
      <c r="AC288" s="68"/>
      <c r="AD288" s="68"/>
      <c r="AE288" s="68"/>
      <c r="AF288" s="68"/>
      <c r="AG288" s="68"/>
      <c r="AH288" s="68"/>
      <c r="AI288" s="68"/>
      <c r="AJ288" s="68"/>
      <c r="AK288" s="68"/>
      <c r="AL288" s="68"/>
      <c r="AM288" s="68"/>
      <c r="AN288" s="68"/>
      <c r="AO288" s="68"/>
      <c r="AP288" s="68"/>
      <c r="AQ288" s="68"/>
      <c r="AR288" s="68"/>
      <c r="AS288" s="68"/>
      <c r="AT288" s="68"/>
      <c r="AU288" s="68"/>
      <c r="AV288" s="68"/>
      <c r="AW288" s="68"/>
      <c r="AX288" s="68"/>
      <c r="AY288" s="68"/>
      <c r="AZ288" s="68"/>
    </row>
    <row r="289" spans="1:52" s="59" customFormat="1" x14ac:dyDescent="0.2">
      <c r="A289" s="56"/>
      <c r="B289" s="59" t="s">
        <v>456</v>
      </c>
      <c r="C289" s="59" t="s">
        <v>457</v>
      </c>
      <c r="D289" s="69">
        <v>6811.31</v>
      </c>
      <c r="E289" s="70">
        <v>80572417.030000001</v>
      </c>
      <c r="F289" s="69">
        <v>11829.210097617051</v>
      </c>
      <c r="G289" s="70">
        <v>81604334.040000007</v>
      </c>
      <c r="H289" s="71">
        <v>11980.710618074938</v>
      </c>
      <c r="I289" s="72">
        <v>2007.9270507435426</v>
      </c>
      <c r="J289" s="72">
        <v>212.646098914893</v>
      </c>
      <c r="K289" s="72">
        <v>8662.2103897781781</v>
      </c>
      <c r="L289" s="72">
        <v>1062.1901616575958</v>
      </c>
      <c r="M289" s="72">
        <v>35.736916980727642</v>
      </c>
      <c r="N289" s="67">
        <v>7814526.2599999998</v>
      </c>
      <c r="O289" s="73">
        <v>1147.2868302866848</v>
      </c>
      <c r="P289" s="74">
        <f t="shared" si="21"/>
        <v>0</v>
      </c>
      <c r="Q289" s="83"/>
      <c r="R289" s="83"/>
      <c r="S289" s="83"/>
      <c r="T289" s="83"/>
      <c r="U289" s="83"/>
      <c r="V289" s="83"/>
      <c r="W289" s="83"/>
      <c r="X289" s="68"/>
      <c r="Y289" s="68"/>
      <c r="Z289" s="68"/>
      <c r="AA289" s="68"/>
      <c r="AB289" s="68"/>
      <c r="AC289" s="68"/>
      <c r="AD289" s="68"/>
      <c r="AE289" s="68"/>
      <c r="AF289" s="68"/>
      <c r="AG289" s="68"/>
      <c r="AH289" s="68"/>
      <c r="AI289" s="68"/>
      <c r="AJ289" s="68"/>
      <c r="AK289" s="68"/>
      <c r="AL289" s="68"/>
      <c r="AM289" s="68"/>
      <c r="AN289" s="68"/>
      <c r="AO289" s="68"/>
      <c r="AP289" s="68"/>
      <c r="AQ289" s="68"/>
      <c r="AR289" s="68"/>
      <c r="AS289" s="68"/>
      <c r="AT289" s="68"/>
      <c r="AU289" s="68"/>
      <c r="AV289" s="68"/>
      <c r="AW289" s="68"/>
      <c r="AX289" s="68"/>
      <c r="AY289" s="68"/>
      <c r="AZ289" s="68"/>
    </row>
    <row r="290" spans="1:52" s="49" customFormat="1" x14ac:dyDescent="0.2">
      <c r="A290" s="75"/>
      <c r="C290" s="49" t="s">
        <v>35</v>
      </c>
      <c r="D290" s="48">
        <f>SUM(D283:D289)</f>
        <v>19052.439999999999</v>
      </c>
      <c r="E290" s="47">
        <f>SUM(E283:E289)</f>
        <v>228070909.81999999</v>
      </c>
      <c r="F290" s="77">
        <f>E290/D290</f>
        <v>11970.692983155963</v>
      </c>
      <c r="G290" s="49">
        <f>SUM(G283:G289)</f>
        <v>232242551.74000001</v>
      </c>
      <c r="H290" s="76">
        <f>G290/D290</f>
        <v>12189.648766247265</v>
      </c>
      <c r="I290" s="53">
        <f>'[1]Master by county 1516'!O288</f>
        <v>2354.7646527163979</v>
      </c>
      <c r="J290" s="53">
        <f>'[1]Master by county 1516'!AM288</f>
        <v>314.07426555338844</v>
      </c>
      <c r="K290" s="77">
        <f>'[1]Master by county 1516'!BM288</f>
        <v>8386.1471622532354</v>
      </c>
      <c r="L290" s="77">
        <f>'[1]Master by county 1516'!DZ288</f>
        <v>1007.3933149769795</v>
      </c>
      <c r="M290" s="77">
        <f>'[1]Master by county 1516'!EZ288</f>
        <v>127.26937074726386</v>
      </c>
      <c r="N290" s="90">
        <f>SUM(N283:N289)</f>
        <v>26215819.219999999</v>
      </c>
      <c r="O290" s="78">
        <f>N290/D290</f>
        <v>1375.9822479430456</v>
      </c>
      <c r="P290" s="74">
        <f t="shared" si="21"/>
        <v>0</v>
      </c>
      <c r="Q290" s="43"/>
      <c r="R290" s="43"/>
      <c r="S290" s="43"/>
      <c r="T290" s="43"/>
      <c r="U290" s="43"/>
      <c r="V290" s="43"/>
      <c r="W290" s="43"/>
      <c r="X290" s="43"/>
      <c r="Y290" s="43"/>
      <c r="Z290" s="43"/>
      <c r="AA290" s="43"/>
      <c r="AB290" s="43"/>
      <c r="AC290" s="43"/>
      <c r="AD290" s="43"/>
      <c r="AE290" s="43"/>
      <c r="AF290" s="43"/>
      <c r="AG290" s="43"/>
      <c r="AH290" s="43"/>
      <c r="AI290" s="43"/>
      <c r="AJ290" s="43"/>
      <c r="AK290" s="43"/>
      <c r="AL290" s="43"/>
      <c r="AM290" s="43"/>
      <c r="AN290" s="43"/>
      <c r="AO290" s="43"/>
      <c r="AP290" s="43"/>
      <c r="AQ290" s="43"/>
      <c r="AR290" s="43"/>
      <c r="AS290" s="43"/>
      <c r="AT290" s="43"/>
      <c r="AU290" s="43"/>
      <c r="AV290" s="43"/>
      <c r="AW290" s="43"/>
      <c r="AX290" s="43"/>
      <c r="AY290" s="43"/>
      <c r="AZ290" s="43"/>
    </row>
    <row r="291" spans="1:52" s="59" customFormat="1" x14ac:dyDescent="0.2">
      <c r="A291" s="75" t="s">
        <v>458</v>
      </c>
      <c r="C291" s="49"/>
      <c r="D291" s="48"/>
      <c r="E291" s="47"/>
      <c r="F291" s="69"/>
      <c r="G291" s="49"/>
      <c r="H291" s="84"/>
      <c r="I291" s="48"/>
      <c r="J291" s="53"/>
      <c r="K291" s="48"/>
      <c r="L291" s="53"/>
      <c r="M291" s="53"/>
      <c r="N291" s="49"/>
      <c r="O291" s="50"/>
      <c r="P291" s="74">
        <f t="shared" si="21"/>
        <v>0</v>
      </c>
      <c r="Q291" s="68"/>
      <c r="R291" s="68"/>
      <c r="S291" s="68"/>
      <c r="T291" s="68"/>
      <c r="U291" s="68"/>
      <c r="V291" s="68"/>
      <c r="W291" s="68"/>
      <c r="X291" s="68"/>
      <c r="Y291" s="68"/>
      <c r="Z291" s="68"/>
      <c r="AA291" s="68"/>
      <c r="AB291" s="68"/>
      <c r="AC291" s="68"/>
      <c r="AD291" s="68"/>
      <c r="AE291" s="68"/>
      <c r="AF291" s="68"/>
      <c r="AG291" s="68"/>
      <c r="AH291" s="68"/>
      <c r="AI291" s="68"/>
      <c r="AJ291" s="68"/>
      <c r="AK291" s="68"/>
      <c r="AL291" s="68"/>
      <c r="AM291" s="68"/>
      <c r="AN291" s="68"/>
      <c r="AO291" s="68"/>
      <c r="AP291" s="68"/>
      <c r="AQ291" s="68"/>
      <c r="AR291" s="68"/>
      <c r="AS291" s="68"/>
      <c r="AT291" s="68"/>
      <c r="AU291" s="68"/>
      <c r="AV291" s="68"/>
      <c r="AW291" s="68"/>
      <c r="AX291" s="68"/>
      <c r="AY291" s="68"/>
      <c r="AZ291" s="68"/>
    </row>
    <row r="292" spans="1:52" s="59" customFormat="1" x14ac:dyDescent="0.2">
      <c r="A292" s="56"/>
      <c r="B292" s="59" t="s">
        <v>459</v>
      </c>
      <c r="C292" s="59" t="s">
        <v>460</v>
      </c>
      <c r="D292" s="69">
        <v>73.56</v>
      </c>
      <c r="E292" s="70">
        <v>1073190.3400000001</v>
      </c>
      <c r="F292" s="69">
        <v>14589.319467101686</v>
      </c>
      <c r="G292" s="70">
        <v>1125551.5</v>
      </c>
      <c r="H292" s="71">
        <v>15301.13512778684</v>
      </c>
      <c r="I292" s="72">
        <v>2327.3288471995647</v>
      </c>
      <c r="J292" s="72">
        <v>204.60549211528004</v>
      </c>
      <c r="K292" s="72">
        <v>9765.5051658510056</v>
      </c>
      <c r="L292" s="72">
        <v>2478.3484230560084</v>
      </c>
      <c r="M292" s="72">
        <v>525.347199564981</v>
      </c>
      <c r="N292" s="67">
        <v>598575.27</v>
      </c>
      <c r="O292" s="73">
        <v>8137.2385807504079</v>
      </c>
      <c r="P292" s="74">
        <f t="shared" si="21"/>
        <v>0</v>
      </c>
      <c r="Q292" s="83"/>
      <c r="R292" s="83"/>
      <c r="S292" s="83"/>
      <c r="T292" s="83"/>
      <c r="U292" s="83"/>
      <c r="V292" s="83"/>
      <c r="W292" s="83"/>
      <c r="X292" s="83"/>
      <c r="Y292" s="83"/>
      <c r="Z292" s="83"/>
      <c r="AA292" s="68"/>
      <c r="AB292" s="68"/>
      <c r="AC292" s="68"/>
      <c r="AD292" s="68"/>
      <c r="AE292" s="68"/>
      <c r="AF292" s="68"/>
      <c r="AG292" s="68"/>
      <c r="AH292" s="68"/>
      <c r="AI292" s="68"/>
      <c r="AJ292" s="68"/>
      <c r="AK292" s="68"/>
      <c r="AL292" s="68"/>
      <c r="AM292" s="68"/>
      <c r="AN292" s="68"/>
      <c r="AO292" s="68"/>
      <c r="AP292" s="68"/>
      <c r="AQ292" s="68"/>
      <c r="AR292" s="68"/>
      <c r="AS292" s="68"/>
      <c r="AT292" s="68"/>
      <c r="AU292" s="68"/>
      <c r="AV292" s="68"/>
      <c r="AW292" s="68"/>
      <c r="AX292" s="68"/>
      <c r="AY292" s="68"/>
      <c r="AZ292" s="68"/>
    </row>
    <row r="293" spans="1:52" s="59" customFormat="1" x14ac:dyDescent="0.2">
      <c r="A293" s="56"/>
      <c r="B293" s="59" t="s">
        <v>461</v>
      </c>
      <c r="C293" s="59" t="s">
        <v>462</v>
      </c>
      <c r="D293" s="69">
        <v>52.650000000000006</v>
      </c>
      <c r="E293" s="70">
        <v>749906.66</v>
      </c>
      <c r="F293" s="69">
        <v>14243.241405508072</v>
      </c>
      <c r="G293" s="70">
        <v>780864.3</v>
      </c>
      <c r="H293" s="71">
        <v>14831.230769230768</v>
      </c>
      <c r="I293" s="72">
        <v>2809.0645773979104</v>
      </c>
      <c r="J293" s="72">
        <v>124.27103513770179</v>
      </c>
      <c r="K293" s="72">
        <v>9902.852421652422</v>
      </c>
      <c r="L293" s="72">
        <v>1889.5532763532763</v>
      </c>
      <c r="M293" s="72">
        <v>105.48945868945869</v>
      </c>
      <c r="N293" s="67">
        <v>347824.31</v>
      </c>
      <c r="O293" s="73">
        <v>6606.3496676163331</v>
      </c>
      <c r="P293" s="74">
        <f t="shared" si="21"/>
        <v>0</v>
      </c>
      <c r="Q293" s="83"/>
      <c r="R293" s="83"/>
      <c r="S293" s="83"/>
      <c r="T293" s="83"/>
      <c r="U293" s="83"/>
      <c r="V293" s="83"/>
      <c r="W293" s="83"/>
      <c r="X293" s="83"/>
      <c r="Y293" s="83"/>
      <c r="Z293" s="83"/>
      <c r="AA293" s="68"/>
      <c r="AB293" s="68"/>
      <c r="AC293" s="68"/>
      <c r="AD293" s="68"/>
      <c r="AE293" s="68"/>
      <c r="AF293" s="68"/>
      <c r="AG293" s="68"/>
      <c r="AH293" s="68"/>
      <c r="AI293" s="68"/>
      <c r="AJ293" s="68"/>
      <c r="AK293" s="68"/>
      <c r="AL293" s="68"/>
      <c r="AM293" s="68"/>
      <c r="AN293" s="68"/>
      <c r="AO293" s="68"/>
      <c r="AP293" s="68"/>
      <c r="AQ293" s="68"/>
      <c r="AR293" s="68"/>
      <c r="AS293" s="68"/>
      <c r="AT293" s="68"/>
      <c r="AU293" s="68"/>
      <c r="AV293" s="68"/>
      <c r="AW293" s="68"/>
      <c r="AX293" s="68"/>
      <c r="AY293" s="68"/>
      <c r="AZ293" s="68"/>
    </row>
    <row r="294" spans="1:52" s="59" customFormat="1" x14ac:dyDescent="0.2">
      <c r="A294" s="56"/>
      <c r="B294" s="59" t="s">
        <v>463</v>
      </c>
      <c r="C294" s="59" t="s">
        <v>464</v>
      </c>
      <c r="D294" s="69">
        <v>19.940000000000001</v>
      </c>
      <c r="E294" s="70">
        <v>541928.68000000005</v>
      </c>
      <c r="F294" s="69">
        <v>27177.967903711135</v>
      </c>
      <c r="G294" s="70">
        <v>537625.35</v>
      </c>
      <c r="H294" s="71">
        <v>26962.153961885655</v>
      </c>
      <c r="I294" s="72">
        <v>0</v>
      </c>
      <c r="J294" s="72">
        <v>416.75325977933807</v>
      </c>
      <c r="K294" s="72">
        <v>23022.96589769308</v>
      </c>
      <c r="L294" s="72">
        <v>3134.5085255767299</v>
      </c>
      <c r="M294" s="72">
        <v>387.92627883650948</v>
      </c>
      <c r="N294" s="67">
        <v>429063.41</v>
      </c>
      <c r="O294" s="73">
        <v>21517.723671013038</v>
      </c>
      <c r="P294" s="74">
        <f t="shared" si="21"/>
        <v>0</v>
      </c>
      <c r="Q294" s="83"/>
      <c r="R294" s="83"/>
      <c r="S294" s="83"/>
      <c r="T294" s="83"/>
      <c r="U294" s="83"/>
      <c r="V294" s="83"/>
      <c r="W294" s="83"/>
      <c r="X294" s="83"/>
      <c r="Y294" s="83"/>
      <c r="Z294" s="83"/>
      <c r="AA294" s="68"/>
      <c r="AB294" s="68"/>
      <c r="AC294" s="68"/>
      <c r="AD294" s="68"/>
      <c r="AE294" s="68"/>
      <c r="AF294" s="68"/>
      <c r="AG294" s="68"/>
      <c r="AH294" s="68"/>
      <c r="AI294" s="68"/>
      <c r="AJ294" s="68"/>
      <c r="AK294" s="68"/>
      <c r="AL294" s="68"/>
      <c r="AM294" s="68"/>
      <c r="AN294" s="68"/>
      <c r="AO294" s="68"/>
      <c r="AP294" s="68"/>
      <c r="AQ294" s="68"/>
      <c r="AR294" s="68"/>
      <c r="AS294" s="68"/>
      <c r="AT294" s="68"/>
      <c r="AU294" s="68"/>
      <c r="AV294" s="68"/>
      <c r="AW294" s="68"/>
      <c r="AX294" s="68"/>
      <c r="AY294" s="68"/>
      <c r="AZ294" s="68"/>
    </row>
    <row r="295" spans="1:52" s="59" customFormat="1" x14ac:dyDescent="0.2">
      <c r="A295" s="56"/>
      <c r="B295" s="59" t="s">
        <v>465</v>
      </c>
      <c r="C295" s="59" t="s">
        <v>466</v>
      </c>
      <c r="D295" s="69">
        <v>892.25000000000011</v>
      </c>
      <c r="E295" s="70">
        <v>11684711.529999999</v>
      </c>
      <c r="F295" s="69">
        <v>13095.782045390863</v>
      </c>
      <c r="G295" s="70">
        <v>11316873.220000001</v>
      </c>
      <c r="H295" s="71">
        <v>12683.522801905296</v>
      </c>
      <c r="I295" s="72">
        <v>1140.5381787615577</v>
      </c>
      <c r="J295" s="72">
        <v>248.88425889604926</v>
      </c>
      <c r="K295" s="72">
        <v>8271.4107256934694</v>
      </c>
      <c r="L295" s="72">
        <v>2375.1207621182402</v>
      </c>
      <c r="M295" s="72">
        <v>647.56887643597634</v>
      </c>
      <c r="N295" s="67">
        <v>3366166.11</v>
      </c>
      <c r="O295" s="73">
        <v>3772.6714597926584</v>
      </c>
      <c r="P295" s="74">
        <f t="shared" si="21"/>
        <v>0</v>
      </c>
      <c r="Q295" s="83"/>
      <c r="R295" s="83"/>
      <c r="S295" s="83"/>
      <c r="T295" s="83"/>
      <c r="U295" s="83"/>
      <c r="V295" s="83"/>
      <c r="W295" s="83"/>
      <c r="X295" s="83"/>
      <c r="Y295" s="83"/>
      <c r="Z295" s="83"/>
      <c r="AA295" s="68"/>
      <c r="AB295" s="68"/>
      <c r="AC295" s="68"/>
      <c r="AD295" s="68"/>
      <c r="AE295" s="68"/>
      <c r="AF295" s="68"/>
      <c r="AG295" s="68"/>
      <c r="AH295" s="68"/>
      <c r="AI295" s="68"/>
      <c r="AJ295" s="68"/>
      <c r="AK295" s="68"/>
      <c r="AL295" s="68"/>
      <c r="AM295" s="68"/>
      <c r="AN295" s="68"/>
      <c r="AO295" s="68"/>
      <c r="AP295" s="68"/>
      <c r="AQ295" s="68"/>
      <c r="AR295" s="68"/>
      <c r="AS295" s="68"/>
      <c r="AT295" s="68"/>
      <c r="AU295" s="68"/>
      <c r="AV295" s="68"/>
      <c r="AW295" s="68"/>
      <c r="AX295" s="68"/>
      <c r="AY295" s="68"/>
      <c r="AZ295" s="68"/>
    </row>
    <row r="296" spans="1:52" s="49" customFormat="1" x14ac:dyDescent="0.2">
      <c r="A296" s="75"/>
      <c r="C296" s="49" t="s">
        <v>35</v>
      </c>
      <c r="D296" s="48">
        <f>SUM(D292:D295)</f>
        <v>1038.4000000000001</v>
      </c>
      <c r="E296" s="47">
        <f>SUM(E292:E295)</f>
        <v>14049737.209999999</v>
      </c>
      <c r="F296" s="77">
        <f>E296/D296</f>
        <v>13530.178360939906</v>
      </c>
      <c r="G296" s="49">
        <f>SUM(G292:G295)</f>
        <v>13760914.370000001</v>
      </c>
      <c r="H296" s="76">
        <f>G296/D296</f>
        <v>13252.036180662557</v>
      </c>
      <c r="I296" s="53">
        <f>'[1]Master by county 1516'!O294</f>
        <v>1287.3081182588594</v>
      </c>
      <c r="J296" s="53">
        <f>'[1]Master by county 1516'!AM294</f>
        <v>242.65282164869024</v>
      </c>
      <c r="K296" s="77">
        <f>'[1]Master by county 1516'!BM294</f>
        <v>8743.2395030816642</v>
      </c>
      <c r="L296" s="77">
        <f>'[1]Master by county 1516'!DZ294</f>
        <v>2372.3958879044685</v>
      </c>
      <c r="M296" s="77">
        <f>'[1]Master by county 1516'!EZ294</f>
        <v>606.43984976887509</v>
      </c>
      <c r="N296" s="90">
        <f>SUM(N292:N295)</f>
        <v>4741629.0999999996</v>
      </c>
      <c r="O296" s="78">
        <f>N296/D296</f>
        <v>4566.2838020030813</v>
      </c>
      <c r="P296" s="74">
        <f t="shared" si="21"/>
        <v>0</v>
      </c>
      <c r="Q296" s="43"/>
      <c r="R296" s="43"/>
      <c r="S296" s="43"/>
      <c r="T296" s="43"/>
      <c r="U296" s="43"/>
      <c r="V296" s="43"/>
      <c r="W296" s="43"/>
      <c r="X296" s="43"/>
      <c r="Y296" s="43"/>
      <c r="Z296" s="43"/>
      <c r="AA296" s="43"/>
      <c r="AB296" s="43"/>
      <c r="AC296" s="43"/>
      <c r="AD296" s="43"/>
      <c r="AE296" s="43"/>
      <c r="AF296" s="43"/>
      <c r="AG296" s="43"/>
      <c r="AH296" s="43"/>
      <c r="AI296" s="43"/>
      <c r="AJ296" s="43"/>
      <c r="AK296" s="43"/>
      <c r="AL296" s="43"/>
      <c r="AM296" s="43"/>
      <c r="AN296" s="43"/>
      <c r="AO296" s="43"/>
      <c r="AP296" s="43"/>
      <c r="AQ296" s="43"/>
      <c r="AR296" s="43"/>
      <c r="AS296" s="43"/>
      <c r="AT296" s="43"/>
      <c r="AU296" s="43"/>
      <c r="AV296" s="43"/>
      <c r="AW296" s="43"/>
      <c r="AX296" s="43"/>
      <c r="AY296" s="43"/>
      <c r="AZ296" s="43"/>
    </row>
    <row r="297" spans="1:52" customFormat="1" ht="4.5" customHeight="1" x14ac:dyDescent="0.2">
      <c r="A297" s="79"/>
      <c r="B297" s="80"/>
      <c r="C297" s="80"/>
      <c r="D297" s="80"/>
      <c r="E297" s="81"/>
      <c r="F297" s="80"/>
      <c r="G297" s="81"/>
      <c r="H297" s="80"/>
      <c r="I297" s="80"/>
      <c r="J297" s="80"/>
      <c r="K297" s="80"/>
      <c r="L297" s="80"/>
      <c r="M297" s="80"/>
      <c r="N297" s="81"/>
      <c r="O297" s="82"/>
    </row>
    <row r="298" spans="1:52" s="59" customFormat="1" x14ac:dyDescent="0.2">
      <c r="A298" s="75" t="s">
        <v>467</v>
      </c>
      <c r="C298" s="49"/>
      <c r="D298" s="48"/>
      <c r="E298" s="47"/>
      <c r="F298" s="69"/>
      <c r="G298" s="49"/>
      <c r="H298" s="84"/>
      <c r="I298" s="48"/>
      <c r="J298" s="53"/>
      <c r="K298" s="48"/>
      <c r="L298" s="53"/>
      <c r="M298" s="53"/>
      <c r="N298" s="49"/>
      <c r="O298" s="50"/>
      <c r="P298" s="74">
        <f t="shared" ref="P298:P361" si="22">M298+L298+K298+J298+I298-H298</f>
        <v>0</v>
      </c>
      <c r="Q298" s="68"/>
      <c r="R298" s="68"/>
      <c r="S298" s="68"/>
      <c r="T298" s="68"/>
      <c r="U298" s="68"/>
      <c r="V298" s="68"/>
      <c r="W298" s="68"/>
      <c r="X298" s="68"/>
      <c r="Y298" s="68"/>
      <c r="Z298" s="68"/>
      <c r="AA298" s="68"/>
      <c r="AB298" s="68"/>
      <c r="AC298" s="68"/>
      <c r="AD298" s="68"/>
      <c r="AE298" s="68"/>
      <c r="AF298" s="68"/>
      <c r="AG298" s="68"/>
      <c r="AH298" s="68"/>
      <c r="AI298" s="68"/>
      <c r="AJ298" s="68"/>
      <c r="AK298" s="68"/>
      <c r="AL298" s="68"/>
      <c r="AM298" s="68"/>
      <c r="AN298" s="68"/>
      <c r="AO298" s="68"/>
      <c r="AP298" s="68"/>
      <c r="AQ298" s="68"/>
      <c r="AR298" s="68"/>
      <c r="AS298" s="68"/>
      <c r="AT298" s="68"/>
      <c r="AU298" s="68"/>
      <c r="AV298" s="68"/>
      <c r="AW298" s="68"/>
      <c r="AX298" s="68"/>
      <c r="AY298" s="68"/>
      <c r="AZ298" s="68"/>
    </row>
    <row r="299" spans="1:52" s="59" customFormat="1" x14ac:dyDescent="0.2">
      <c r="A299" s="56"/>
      <c r="B299" s="59" t="s">
        <v>468</v>
      </c>
      <c r="C299" s="59" t="s">
        <v>469</v>
      </c>
      <c r="D299" s="69">
        <v>19603.530000000002</v>
      </c>
      <c r="E299" s="70">
        <v>228677936.56999999</v>
      </c>
      <c r="F299" s="69">
        <v>11665.140746079913</v>
      </c>
      <c r="G299" s="70">
        <v>236656304.61000001</v>
      </c>
      <c r="H299" s="71">
        <v>12072.127040895184</v>
      </c>
      <c r="I299" s="72">
        <v>2490.4488135555175</v>
      </c>
      <c r="J299" s="72">
        <v>297.25029216676785</v>
      </c>
      <c r="K299" s="72">
        <v>8393.4672775770468</v>
      </c>
      <c r="L299" s="72">
        <v>722.37578283094899</v>
      </c>
      <c r="M299" s="72">
        <v>168.58487476490203</v>
      </c>
      <c r="N299" s="67">
        <v>20388922.48</v>
      </c>
      <c r="O299" s="73">
        <v>1040.0638293205354</v>
      </c>
      <c r="P299" s="74">
        <f t="shared" si="22"/>
        <v>0</v>
      </c>
      <c r="Q299" s="83"/>
      <c r="R299" s="83"/>
      <c r="S299" s="83"/>
      <c r="T299" s="83"/>
      <c r="U299" s="83"/>
      <c r="V299" s="68"/>
      <c r="W299" s="68"/>
      <c r="X299" s="68"/>
      <c r="Y299" s="68"/>
      <c r="Z299" s="68"/>
      <c r="AA299" s="68"/>
      <c r="AB299" s="68"/>
      <c r="AC299" s="68"/>
      <c r="AD299" s="68"/>
      <c r="AE299" s="68"/>
      <c r="AF299" s="68"/>
      <c r="AG299" s="68"/>
      <c r="AH299" s="68"/>
      <c r="AI299" s="68"/>
      <c r="AJ299" s="68"/>
      <c r="AK299" s="68"/>
      <c r="AL299" s="68"/>
      <c r="AM299" s="68"/>
      <c r="AN299" s="68"/>
      <c r="AO299" s="68"/>
      <c r="AP299" s="68"/>
      <c r="AQ299" s="68"/>
      <c r="AR299" s="68"/>
      <c r="AS299" s="68"/>
      <c r="AT299" s="68"/>
      <c r="AU299" s="68"/>
      <c r="AV299" s="68"/>
      <c r="AW299" s="68"/>
      <c r="AX299" s="68"/>
      <c r="AY299" s="68"/>
      <c r="AZ299" s="68"/>
    </row>
    <row r="300" spans="1:52" s="59" customFormat="1" x14ac:dyDescent="0.2">
      <c r="A300" s="56"/>
      <c r="B300" s="59" t="s">
        <v>470</v>
      </c>
      <c r="C300" s="59" t="s">
        <v>471</v>
      </c>
      <c r="D300" s="69">
        <v>8384.2499999999964</v>
      </c>
      <c r="E300" s="70">
        <v>88667001.019999996</v>
      </c>
      <c r="F300" s="69">
        <v>10575.424280048905</v>
      </c>
      <c r="G300" s="70">
        <v>89983356.620000005</v>
      </c>
      <c r="H300" s="71">
        <v>10732.42766138892</v>
      </c>
      <c r="I300" s="72">
        <v>1570.1087479500261</v>
      </c>
      <c r="J300" s="72">
        <v>349.25856457047456</v>
      </c>
      <c r="K300" s="72">
        <v>8240.5671765512761</v>
      </c>
      <c r="L300" s="72">
        <v>447.8993255210666</v>
      </c>
      <c r="M300" s="72">
        <v>124.59384679607604</v>
      </c>
      <c r="N300" s="67">
        <v>9509117.4000000004</v>
      </c>
      <c r="O300" s="73">
        <v>1134.164343859022</v>
      </c>
      <c r="P300" s="74">
        <f t="shared" si="22"/>
        <v>0</v>
      </c>
      <c r="Q300" s="83"/>
      <c r="R300" s="83"/>
      <c r="S300" s="83"/>
      <c r="T300" s="83"/>
      <c r="U300" s="83"/>
      <c r="V300" s="68"/>
      <c r="W300" s="68"/>
      <c r="X300" s="68"/>
      <c r="Y300" s="68"/>
      <c r="Z300" s="68"/>
      <c r="AA300" s="68"/>
      <c r="AB300" s="68"/>
      <c r="AC300" s="68"/>
      <c r="AD300" s="68"/>
      <c r="AE300" s="68"/>
      <c r="AF300" s="68"/>
      <c r="AG300" s="68"/>
      <c r="AH300" s="68"/>
      <c r="AI300" s="68"/>
      <c r="AJ300" s="68"/>
      <c r="AK300" s="68"/>
      <c r="AL300" s="68"/>
      <c r="AM300" s="68"/>
      <c r="AN300" s="68"/>
      <c r="AO300" s="68"/>
      <c r="AP300" s="68"/>
      <c r="AQ300" s="68"/>
      <c r="AR300" s="68"/>
      <c r="AS300" s="68"/>
      <c r="AT300" s="68"/>
      <c r="AU300" s="68"/>
      <c r="AV300" s="68"/>
      <c r="AW300" s="68"/>
      <c r="AX300" s="68"/>
      <c r="AY300" s="68"/>
      <c r="AZ300" s="68"/>
    </row>
    <row r="301" spans="1:52" s="59" customFormat="1" x14ac:dyDescent="0.2">
      <c r="A301" s="56"/>
      <c r="B301" s="59" t="s">
        <v>472</v>
      </c>
      <c r="C301" s="59" t="s">
        <v>473</v>
      </c>
      <c r="D301" s="69">
        <v>15387.73</v>
      </c>
      <c r="E301" s="70">
        <v>176795472.43000001</v>
      </c>
      <c r="F301" s="69">
        <v>11489.37968303317</v>
      </c>
      <c r="G301" s="70">
        <v>181087322.66999999</v>
      </c>
      <c r="H301" s="71">
        <v>11768.29348253446</v>
      </c>
      <c r="I301" s="72">
        <v>2687.671577289178</v>
      </c>
      <c r="J301" s="72">
        <v>202.94224879173214</v>
      </c>
      <c r="K301" s="72">
        <v>8143.32533128668</v>
      </c>
      <c r="L301" s="72">
        <v>733.76183946560036</v>
      </c>
      <c r="M301" s="72">
        <v>0.59248570126977795</v>
      </c>
      <c r="N301" s="67">
        <v>21745050.440000001</v>
      </c>
      <c r="O301" s="73">
        <v>1413.1421879640468</v>
      </c>
      <c r="P301" s="74">
        <f t="shared" si="22"/>
        <v>0</v>
      </c>
      <c r="Q301" s="83"/>
      <c r="R301" s="83"/>
      <c r="S301" s="83"/>
      <c r="T301" s="83"/>
      <c r="U301" s="83"/>
      <c r="V301" s="68"/>
      <c r="W301" s="68"/>
      <c r="X301" s="68"/>
      <c r="Y301" s="68"/>
      <c r="Z301" s="68"/>
      <c r="AA301" s="68"/>
      <c r="AB301" s="68"/>
      <c r="AC301" s="68"/>
      <c r="AD301" s="68"/>
      <c r="AE301" s="68"/>
      <c r="AF301" s="68"/>
      <c r="AG301" s="68"/>
      <c r="AH301" s="68"/>
      <c r="AI301" s="68"/>
      <c r="AJ301" s="68"/>
      <c r="AK301" s="68"/>
      <c r="AL301" s="68"/>
      <c r="AM301" s="68"/>
      <c r="AN301" s="68"/>
      <c r="AO301" s="68"/>
      <c r="AP301" s="68"/>
      <c r="AQ301" s="68"/>
      <c r="AR301" s="68"/>
      <c r="AS301" s="68"/>
      <c r="AT301" s="68"/>
      <c r="AU301" s="68"/>
      <c r="AV301" s="68"/>
      <c r="AW301" s="68"/>
      <c r="AX301" s="68"/>
      <c r="AY301" s="68"/>
      <c r="AZ301" s="68"/>
    </row>
    <row r="302" spans="1:52" s="59" customFormat="1" x14ac:dyDescent="0.2">
      <c r="A302" s="56"/>
      <c r="B302" s="59" t="s">
        <v>474</v>
      </c>
      <c r="C302" s="59" t="s">
        <v>475</v>
      </c>
      <c r="D302" s="69">
        <v>20662.66</v>
      </c>
      <c r="E302" s="70">
        <v>240251683.72999999</v>
      </c>
      <c r="F302" s="69">
        <v>11627.335673625757</v>
      </c>
      <c r="G302" s="70">
        <v>241207840.28</v>
      </c>
      <c r="H302" s="71">
        <v>11673.610284445469</v>
      </c>
      <c r="I302" s="72">
        <v>2645.8839471781466</v>
      </c>
      <c r="J302" s="72">
        <v>278.46334886215038</v>
      </c>
      <c r="K302" s="72">
        <v>7955.7953617782032</v>
      </c>
      <c r="L302" s="72">
        <v>592.31637649750803</v>
      </c>
      <c r="M302" s="72">
        <v>201.15125012946058</v>
      </c>
      <c r="N302" s="67">
        <v>15382766.140000001</v>
      </c>
      <c r="O302" s="73">
        <v>744.47172532481295</v>
      </c>
      <c r="P302" s="74">
        <f t="shared" si="22"/>
        <v>0</v>
      </c>
      <c r="Q302" s="83"/>
      <c r="R302" s="83"/>
      <c r="S302" s="83"/>
      <c r="T302" s="83"/>
      <c r="U302" s="83"/>
      <c r="V302" s="68"/>
      <c r="W302" s="68"/>
      <c r="X302" s="68"/>
      <c r="Y302" s="68"/>
      <c r="Z302" s="68"/>
      <c r="AA302" s="68"/>
      <c r="AB302" s="68"/>
      <c r="AC302" s="68"/>
      <c r="AD302" s="68"/>
      <c r="AE302" s="68"/>
      <c r="AF302" s="68"/>
      <c r="AG302" s="68"/>
      <c r="AH302" s="68"/>
      <c r="AI302" s="68"/>
      <c r="AJ302" s="68"/>
      <c r="AK302" s="68"/>
      <c r="AL302" s="68"/>
      <c r="AM302" s="68"/>
      <c r="AN302" s="68"/>
      <c r="AO302" s="68"/>
      <c r="AP302" s="68"/>
      <c r="AQ302" s="68"/>
      <c r="AR302" s="68"/>
      <c r="AS302" s="68"/>
      <c r="AT302" s="68"/>
      <c r="AU302" s="68"/>
      <c r="AV302" s="68"/>
      <c r="AW302" s="68"/>
      <c r="AX302" s="68"/>
      <c r="AY302" s="68"/>
      <c r="AZ302" s="68"/>
    </row>
    <row r="303" spans="1:52" s="59" customFormat="1" x14ac:dyDescent="0.2">
      <c r="A303" s="56"/>
      <c r="B303" s="59" t="s">
        <v>476</v>
      </c>
      <c r="C303" s="59" t="s">
        <v>477</v>
      </c>
      <c r="D303" s="69">
        <v>5430.7700000000013</v>
      </c>
      <c r="E303" s="70">
        <v>59695353.030000001</v>
      </c>
      <c r="F303" s="69">
        <v>10992.060615713792</v>
      </c>
      <c r="G303" s="70">
        <v>60274740.549999997</v>
      </c>
      <c r="H303" s="71">
        <v>11098.746687854573</v>
      </c>
      <c r="I303" s="72">
        <v>2251.3277141178869</v>
      </c>
      <c r="J303" s="72">
        <v>258.69913290380549</v>
      </c>
      <c r="K303" s="72">
        <v>8055.7250334667078</v>
      </c>
      <c r="L303" s="72">
        <v>530.25800024674209</v>
      </c>
      <c r="M303" s="72">
        <v>2.7368071194324188</v>
      </c>
      <c r="N303" s="67">
        <v>5407292.8099999996</v>
      </c>
      <c r="O303" s="73">
        <v>995.67700528654279</v>
      </c>
      <c r="P303" s="74">
        <f t="shared" si="22"/>
        <v>0</v>
      </c>
      <c r="Q303" s="83"/>
      <c r="R303" s="83"/>
      <c r="S303" s="83"/>
      <c r="T303" s="83"/>
      <c r="U303" s="83"/>
      <c r="V303" s="68"/>
      <c r="W303" s="68"/>
      <c r="X303" s="68"/>
      <c r="Y303" s="68"/>
      <c r="Z303" s="68"/>
      <c r="AA303" s="68"/>
      <c r="AB303" s="68"/>
      <c r="AC303" s="68"/>
      <c r="AD303" s="68"/>
      <c r="AE303" s="68"/>
      <c r="AF303" s="68"/>
      <c r="AG303" s="68"/>
      <c r="AH303" s="68"/>
      <c r="AI303" s="68"/>
      <c r="AJ303" s="68"/>
      <c r="AK303" s="68"/>
      <c r="AL303" s="68"/>
      <c r="AM303" s="68"/>
      <c r="AN303" s="68"/>
      <c r="AO303" s="68"/>
      <c r="AP303" s="68"/>
      <c r="AQ303" s="68"/>
      <c r="AR303" s="68"/>
      <c r="AS303" s="68"/>
      <c r="AT303" s="68"/>
      <c r="AU303" s="68"/>
      <c r="AV303" s="68"/>
      <c r="AW303" s="68"/>
      <c r="AX303" s="68"/>
      <c r="AY303" s="68"/>
      <c r="AZ303" s="68"/>
    </row>
    <row r="304" spans="1:52" s="59" customFormat="1" x14ac:dyDescent="0.2">
      <c r="A304" s="56"/>
      <c r="B304" s="59" t="s">
        <v>478</v>
      </c>
      <c r="C304" s="59" t="s">
        <v>479</v>
      </c>
      <c r="D304" s="69">
        <v>11068.369999999999</v>
      </c>
      <c r="E304" s="70">
        <v>135280187.13</v>
      </c>
      <c r="F304" s="69">
        <v>12222.232101926482</v>
      </c>
      <c r="G304" s="70">
        <v>138276375.40000001</v>
      </c>
      <c r="H304" s="71">
        <v>12492.930341143277</v>
      </c>
      <c r="I304" s="72">
        <v>2348.8789333930836</v>
      </c>
      <c r="J304" s="72">
        <v>291.14186912797459</v>
      </c>
      <c r="K304" s="72">
        <v>8729.6968144360908</v>
      </c>
      <c r="L304" s="72">
        <v>898.66448718284619</v>
      </c>
      <c r="M304" s="72">
        <v>224.54823700328055</v>
      </c>
      <c r="N304" s="67">
        <v>6846197.4500000002</v>
      </c>
      <c r="O304" s="73">
        <v>618.53709715161324</v>
      </c>
      <c r="P304" s="74">
        <f t="shared" si="22"/>
        <v>0</v>
      </c>
      <c r="Q304" s="83"/>
      <c r="R304" s="83"/>
      <c r="S304" s="83"/>
      <c r="T304" s="83"/>
      <c r="U304" s="83"/>
      <c r="V304" s="68"/>
      <c r="W304" s="68"/>
      <c r="X304" s="68"/>
      <c r="Y304" s="68"/>
      <c r="Z304" s="68"/>
      <c r="AA304" s="68"/>
      <c r="AB304" s="68"/>
      <c r="AC304" s="68"/>
      <c r="AD304" s="68"/>
      <c r="AE304" s="68"/>
      <c r="AF304" s="68"/>
      <c r="AG304" s="68"/>
      <c r="AH304" s="68"/>
      <c r="AI304" s="68"/>
      <c r="AJ304" s="68"/>
      <c r="AK304" s="68"/>
      <c r="AL304" s="68"/>
      <c r="AM304" s="68"/>
      <c r="AN304" s="68"/>
      <c r="AO304" s="68"/>
      <c r="AP304" s="68"/>
      <c r="AQ304" s="68"/>
      <c r="AR304" s="68"/>
      <c r="AS304" s="68"/>
      <c r="AT304" s="68"/>
      <c r="AU304" s="68"/>
      <c r="AV304" s="68"/>
      <c r="AW304" s="68"/>
      <c r="AX304" s="68"/>
      <c r="AY304" s="68"/>
      <c r="AZ304" s="68"/>
    </row>
    <row r="305" spans="1:52" s="59" customFormat="1" x14ac:dyDescent="0.2">
      <c r="A305" s="56"/>
      <c r="B305" s="59" t="s">
        <v>480</v>
      </c>
      <c r="C305" s="59" t="s">
        <v>481</v>
      </c>
      <c r="D305" s="69">
        <v>40.809999999999995</v>
      </c>
      <c r="E305" s="70">
        <v>837711.49</v>
      </c>
      <c r="F305" s="69">
        <v>20527.113207547172</v>
      </c>
      <c r="G305" s="70">
        <v>851931.51</v>
      </c>
      <c r="H305" s="71">
        <v>20875.557706444502</v>
      </c>
      <c r="I305" s="72">
        <v>4712.2575349179133</v>
      </c>
      <c r="J305" s="72">
        <v>349.23352119578544</v>
      </c>
      <c r="K305" s="72">
        <v>14478.049987748102</v>
      </c>
      <c r="L305" s="72">
        <v>1336.0166625827003</v>
      </c>
      <c r="M305" s="72"/>
      <c r="N305" s="67">
        <v>351571.74</v>
      </c>
      <c r="O305" s="73">
        <v>8614.842930654253</v>
      </c>
      <c r="P305" s="74">
        <f t="shared" si="22"/>
        <v>0</v>
      </c>
      <c r="Q305" s="83"/>
      <c r="R305" s="83"/>
      <c r="S305" s="83"/>
      <c r="T305" s="83"/>
      <c r="U305" s="83"/>
      <c r="V305" s="68"/>
      <c r="W305" s="68"/>
      <c r="X305" s="68"/>
      <c r="Y305" s="68"/>
      <c r="Z305" s="68"/>
      <c r="AA305" s="68"/>
      <c r="AB305" s="68"/>
      <c r="AC305" s="68"/>
      <c r="AD305" s="68"/>
      <c r="AE305" s="68"/>
      <c r="AF305" s="68"/>
      <c r="AG305" s="68"/>
      <c r="AH305" s="68"/>
      <c r="AI305" s="68"/>
      <c r="AJ305" s="68"/>
      <c r="AK305" s="68"/>
      <c r="AL305" s="68"/>
      <c r="AM305" s="68"/>
      <c r="AN305" s="68"/>
      <c r="AO305" s="68"/>
      <c r="AP305" s="68"/>
      <c r="AQ305" s="68"/>
      <c r="AR305" s="68"/>
      <c r="AS305" s="68"/>
      <c r="AT305" s="68"/>
      <c r="AU305" s="68"/>
      <c r="AV305" s="68"/>
      <c r="AW305" s="68"/>
      <c r="AX305" s="68"/>
      <c r="AY305" s="68"/>
      <c r="AZ305" s="68"/>
    </row>
    <row r="306" spans="1:52" s="59" customFormat="1" x14ac:dyDescent="0.2">
      <c r="A306" s="56"/>
      <c r="B306" s="59" t="s">
        <v>482</v>
      </c>
      <c r="C306" s="59" t="s">
        <v>483</v>
      </c>
      <c r="D306" s="69">
        <v>6669.04</v>
      </c>
      <c r="E306" s="70">
        <v>73536979.069999993</v>
      </c>
      <c r="F306" s="69">
        <v>11026.621383287549</v>
      </c>
      <c r="G306" s="70">
        <v>72540912.709999993</v>
      </c>
      <c r="H306" s="71">
        <v>10877.264600302291</v>
      </c>
      <c r="I306" s="72">
        <v>2334.5596742559646</v>
      </c>
      <c r="J306" s="72">
        <v>212.99509224716002</v>
      </c>
      <c r="K306" s="72">
        <v>7858.5537273730552</v>
      </c>
      <c r="L306" s="72">
        <v>463.97217440591152</v>
      </c>
      <c r="M306" s="72">
        <v>7.1839320202008086</v>
      </c>
      <c r="N306" s="67">
        <v>6597118.7400000002</v>
      </c>
      <c r="O306" s="73">
        <v>989.21565022851871</v>
      </c>
      <c r="P306" s="74">
        <f t="shared" si="22"/>
        <v>0</v>
      </c>
      <c r="Q306" s="83"/>
      <c r="R306" s="83"/>
      <c r="S306" s="83"/>
      <c r="T306" s="83"/>
      <c r="U306" s="83"/>
      <c r="V306" s="68"/>
      <c r="W306" s="68"/>
      <c r="X306" s="68"/>
      <c r="Y306" s="68"/>
      <c r="Z306" s="68"/>
      <c r="AA306" s="68"/>
      <c r="AB306" s="68"/>
      <c r="AC306" s="68"/>
      <c r="AD306" s="68"/>
      <c r="AE306" s="68"/>
      <c r="AF306" s="68"/>
      <c r="AG306" s="68"/>
      <c r="AH306" s="68"/>
      <c r="AI306" s="68"/>
      <c r="AJ306" s="68"/>
      <c r="AK306" s="68"/>
      <c r="AL306" s="68"/>
      <c r="AM306" s="68"/>
      <c r="AN306" s="68"/>
      <c r="AO306" s="68"/>
      <c r="AP306" s="68"/>
      <c r="AQ306" s="68"/>
      <c r="AR306" s="68"/>
      <c r="AS306" s="68"/>
      <c r="AT306" s="68"/>
      <c r="AU306" s="68"/>
      <c r="AV306" s="68"/>
      <c r="AW306" s="68"/>
      <c r="AX306" s="68"/>
      <c r="AY306" s="68"/>
      <c r="AZ306" s="68"/>
    </row>
    <row r="307" spans="1:52" s="59" customFormat="1" x14ac:dyDescent="0.2">
      <c r="A307" s="56"/>
      <c r="B307" s="59" t="s">
        <v>484</v>
      </c>
      <c r="C307" s="59" t="s">
        <v>485</v>
      </c>
      <c r="D307" s="69">
        <v>9901.41</v>
      </c>
      <c r="E307" s="70">
        <v>113665393.94</v>
      </c>
      <c r="F307" s="69">
        <v>11479.717933102456</v>
      </c>
      <c r="G307" s="70">
        <v>115116784.56999999</v>
      </c>
      <c r="H307" s="71">
        <v>11626.302170094965</v>
      </c>
      <c r="I307" s="72">
        <v>2376.3359460925262</v>
      </c>
      <c r="J307" s="72">
        <v>555.55145984258809</v>
      </c>
      <c r="K307" s="72">
        <v>7915.9556850993968</v>
      </c>
      <c r="L307" s="72">
        <v>396.14317556792417</v>
      </c>
      <c r="M307" s="72">
        <v>382.31590349253287</v>
      </c>
      <c r="N307" s="67">
        <v>7728901.0499999998</v>
      </c>
      <c r="O307" s="73">
        <v>780.58590140192155</v>
      </c>
      <c r="P307" s="74">
        <f t="shared" si="22"/>
        <v>0</v>
      </c>
      <c r="Q307" s="83"/>
      <c r="R307" s="83"/>
      <c r="S307" s="83"/>
      <c r="T307" s="83"/>
      <c r="U307" s="83"/>
      <c r="V307" s="68"/>
      <c r="W307" s="68"/>
      <c r="X307" s="68"/>
      <c r="Y307" s="68"/>
      <c r="Z307" s="68"/>
      <c r="AA307" s="68"/>
      <c r="AB307" s="68"/>
      <c r="AC307" s="68"/>
      <c r="AD307" s="68"/>
      <c r="AE307" s="68"/>
      <c r="AF307" s="68"/>
      <c r="AG307" s="68"/>
      <c r="AH307" s="68"/>
      <c r="AI307" s="68"/>
      <c r="AJ307" s="68"/>
      <c r="AK307" s="68"/>
      <c r="AL307" s="68"/>
      <c r="AM307" s="68"/>
      <c r="AN307" s="68"/>
      <c r="AO307" s="68"/>
      <c r="AP307" s="68"/>
      <c r="AQ307" s="68"/>
      <c r="AR307" s="68"/>
      <c r="AS307" s="68"/>
      <c r="AT307" s="68"/>
      <c r="AU307" s="68"/>
      <c r="AV307" s="68"/>
      <c r="AW307" s="68"/>
      <c r="AX307" s="68"/>
      <c r="AY307" s="68"/>
      <c r="AZ307" s="68"/>
    </row>
    <row r="308" spans="1:52" s="59" customFormat="1" x14ac:dyDescent="0.2">
      <c r="A308" s="56"/>
      <c r="B308" s="59" t="s">
        <v>486</v>
      </c>
      <c r="C308" s="59" t="s">
        <v>487</v>
      </c>
      <c r="D308" s="69">
        <v>2294.2399999999998</v>
      </c>
      <c r="E308" s="70">
        <v>24323335.460000001</v>
      </c>
      <c r="F308" s="69">
        <v>10601.914124067231</v>
      </c>
      <c r="G308" s="70">
        <v>26126310.940000001</v>
      </c>
      <c r="H308" s="71">
        <v>11387.784599693146</v>
      </c>
      <c r="I308" s="72">
        <v>2581.2766449891906</v>
      </c>
      <c r="J308" s="72">
        <v>206.84438855568732</v>
      </c>
      <c r="K308" s="72">
        <v>8006.2094985703361</v>
      </c>
      <c r="L308" s="72">
        <v>510.44305303717147</v>
      </c>
      <c r="M308" s="72">
        <v>83.011014540762957</v>
      </c>
      <c r="N308" s="67">
        <v>4208041</v>
      </c>
      <c r="O308" s="73">
        <v>1834.1764593067858</v>
      </c>
      <c r="P308" s="74">
        <f t="shared" si="22"/>
        <v>0</v>
      </c>
      <c r="Q308" s="83"/>
      <c r="R308" s="83"/>
      <c r="S308" s="83"/>
      <c r="T308" s="83"/>
      <c r="U308" s="83"/>
      <c r="V308" s="68"/>
      <c r="W308" s="68"/>
      <c r="X308" s="68"/>
      <c r="Y308" s="68"/>
      <c r="Z308" s="68"/>
      <c r="AA308" s="68"/>
      <c r="AB308" s="68"/>
      <c r="AC308" s="68"/>
      <c r="AD308" s="68"/>
      <c r="AE308" s="68"/>
      <c r="AF308" s="68"/>
      <c r="AG308" s="68"/>
      <c r="AH308" s="68"/>
      <c r="AI308" s="68"/>
      <c r="AJ308" s="68"/>
      <c r="AK308" s="68"/>
      <c r="AL308" s="68"/>
      <c r="AM308" s="68"/>
      <c r="AN308" s="68"/>
      <c r="AO308" s="68"/>
      <c r="AP308" s="68"/>
      <c r="AQ308" s="68"/>
      <c r="AR308" s="68"/>
      <c r="AS308" s="68"/>
      <c r="AT308" s="68"/>
      <c r="AU308" s="68"/>
      <c r="AV308" s="68"/>
      <c r="AW308" s="68"/>
      <c r="AX308" s="68"/>
      <c r="AY308" s="68"/>
      <c r="AZ308" s="68"/>
    </row>
    <row r="309" spans="1:52" s="59" customFormat="1" x14ac:dyDescent="0.2">
      <c r="A309" s="56"/>
      <c r="B309" s="59" t="s">
        <v>488</v>
      </c>
      <c r="C309" s="59" t="s">
        <v>489</v>
      </c>
      <c r="D309" s="69">
        <v>2003.2699999999998</v>
      </c>
      <c r="E309" s="70">
        <v>22584010.809999999</v>
      </c>
      <c r="F309" s="69">
        <v>11273.57311296031</v>
      </c>
      <c r="G309" s="70">
        <v>23390837.329999998</v>
      </c>
      <c r="H309" s="71">
        <v>11676.327868934293</v>
      </c>
      <c r="I309" s="72">
        <v>2191.7306903213248</v>
      </c>
      <c r="J309" s="72">
        <v>181.96143305695188</v>
      </c>
      <c r="K309" s="72">
        <v>8539.5999241240606</v>
      </c>
      <c r="L309" s="72">
        <v>752.31549915887547</v>
      </c>
      <c r="M309" s="72">
        <v>10.720322273083511</v>
      </c>
      <c r="N309" s="67">
        <v>2061089.7</v>
      </c>
      <c r="O309" s="73">
        <v>1028.8626595516332</v>
      </c>
      <c r="P309" s="74">
        <f t="shared" si="22"/>
        <v>0</v>
      </c>
      <c r="Q309" s="83"/>
      <c r="R309" s="83"/>
      <c r="S309" s="83"/>
      <c r="T309" s="83"/>
      <c r="U309" s="83"/>
      <c r="V309" s="68"/>
      <c r="W309" s="68"/>
      <c r="X309" s="68"/>
      <c r="Y309" s="68"/>
      <c r="Z309" s="68"/>
      <c r="AA309" s="68"/>
      <c r="AB309" s="68"/>
      <c r="AC309" s="68"/>
      <c r="AD309" s="68"/>
      <c r="AE309" s="68"/>
      <c r="AF309" s="68"/>
      <c r="AG309" s="68"/>
      <c r="AH309" s="68"/>
      <c r="AI309" s="68"/>
      <c r="AJ309" s="68"/>
      <c r="AK309" s="68"/>
      <c r="AL309" s="68"/>
      <c r="AM309" s="68"/>
      <c r="AN309" s="68"/>
      <c r="AO309" s="68"/>
      <c r="AP309" s="68"/>
      <c r="AQ309" s="68"/>
      <c r="AR309" s="68"/>
      <c r="AS309" s="68"/>
      <c r="AT309" s="68"/>
      <c r="AU309" s="68"/>
      <c r="AV309" s="68"/>
      <c r="AW309" s="68"/>
      <c r="AX309" s="68"/>
      <c r="AY309" s="68"/>
      <c r="AZ309" s="68"/>
    </row>
    <row r="310" spans="1:52" s="59" customFormat="1" x14ac:dyDescent="0.2">
      <c r="A310" s="56"/>
      <c r="B310" s="59" t="s">
        <v>490</v>
      </c>
      <c r="C310" s="59" t="s">
        <v>491</v>
      </c>
      <c r="D310" s="69">
        <v>414.89000000000004</v>
      </c>
      <c r="E310" s="70">
        <v>6122167.5599999996</v>
      </c>
      <c r="F310" s="69">
        <v>14756.122249270889</v>
      </c>
      <c r="G310" s="70">
        <v>6228054.5999999996</v>
      </c>
      <c r="H310" s="71">
        <v>15011.339391163921</v>
      </c>
      <c r="I310" s="72">
        <v>2752.5596905203788</v>
      </c>
      <c r="J310" s="72">
        <v>484.93499481790343</v>
      </c>
      <c r="K310" s="72">
        <v>10279.754440936149</v>
      </c>
      <c r="L310" s="72">
        <v>1483.9550483260625</v>
      </c>
      <c r="M310" s="72">
        <v>10.13521656342645</v>
      </c>
      <c r="N310" s="67">
        <v>1074932.06</v>
      </c>
      <c r="O310" s="73">
        <v>2590.8844754031188</v>
      </c>
      <c r="P310" s="74">
        <f t="shared" si="22"/>
        <v>0</v>
      </c>
      <c r="Q310" s="83"/>
      <c r="R310" s="83"/>
      <c r="S310" s="83"/>
      <c r="T310" s="83"/>
      <c r="U310" s="83"/>
      <c r="V310" s="68"/>
      <c r="W310" s="68"/>
      <c r="X310" s="68"/>
      <c r="Y310" s="68"/>
      <c r="Z310" s="68"/>
      <c r="AA310" s="68"/>
      <c r="AB310" s="68"/>
      <c r="AC310" s="68"/>
      <c r="AD310" s="68"/>
      <c r="AE310" s="68"/>
      <c r="AF310" s="68"/>
      <c r="AG310" s="68"/>
      <c r="AH310" s="68"/>
      <c r="AI310" s="68"/>
      <c r="AJ310" s="68"/>
      <c r="AK310" s="68"/>
      <c r="AL310" s="68"/>
      <c r="AM310" s="68"/>
      <c r="AN310" s="68"/>
      <c r="AO310" s="68"/>
      <c r="AP310" s="68"/>
      <c r="AQ310" s="68"/>
      <c r="AR310" s="68"/>
      <c r="AS310" s="68"/>
      <c r="AT310" s="68"/>
      <c r="AU310" s="68"/>
      <c r="AV310" s="68"/>
      <c r="AW310" s="68"/>
      <c r="AX310" s="68"/>
      <c r="AY310" s="68"/>
      <c r="AZ310" s="68"/>
    </row>
    <row r="311" spans="1:52" s="59" customFormat="1" x14ac:dyDescent="0.2">
      <c r="A311" s="56"/>
      <c r="B311" s="59" t="s">
        <v>492</v>
      </c>
      <c r="C311" s="59" t="s">
        <v>493</v>
      </c>
      <c r="D311" s="69">
        <v>2086.2799999999997</v>
      </c>
      <c r="E311" s="70">
        <v>23989765.32</v>
      </c>
      <c r="F311" s="69">
        <v>11498.823417757925</v>
      </c>
      <c r="G311" s="70">
        <v>23962972.82</v>
      </c>
      <c r="H311" s="71">
        <v>11485.98118181644</v>
      </c>
      <c r="I311" s="72">
        <v>2119.3770491017508</v>
      </c>
      <c r="J311" s="72">
        <v>164.10112257223386</v>
      </c>
      <c r="K311" s="72">
        <v>8338.8340730870259</v>
      </c>
      <c r="L311" s="72">
        <v>588.13569127825599</v>
      </c>
      <c r="M311" s="72">
        <v>275.53324577717279</v>
      </c>
      <c r="N311" s="67">
        <v>935096.18</v>
      </c>
      <c r="O311" s="73">
        <v>448.21221504304322</v>
      </c>
      <c r="P311" s="74">
        <f t="shared" si="22"/>
        <v>0</v>
      </c>
      <c r="Q311" s="83"/>
      <c r="R311" s="83"/>
      <c r="S311" s="83"/>
      <c r="T311" s="83"/>
      <c r="U311" s="83"/>
      <c r="V311" s="68"/>
      <c r="W311" s="68"/>
      <c r="X311" s="68"/>
      <c r="Y311" s="68"/>
      <c r="Z311" s="68"/>
      <c r="AA311" s="68"/>
      <c r="AB311" s="68"/>
      <c r="AC311" s="68"/>
      <c r="AD311" s="68"/>
      <c r="AE311" s="68"/>
      <c r="AF311" s="68"/>
      <c r="AG311" s="68"/>
      <c r="AH311" s="68"/>
      <c r="AI311" s="68"/>
      <c r="AJ311" s="68"/>
      <c r="AK311" s="68"/>
      <c r="AL311" s="68"/>
      <c r="AM311" s="68"/>
      <c r="AN311" s="68"/>
      <c r="AO311" s="68"/>
      <c r="AP311" s="68"/>
      <c r="AQ311" s="68"/>
      <c r="AR311" s="68"/>
      <c r="AS311" s="68"/>
      <c r="AT311" s="68"/>
      <c r="AU311" s="68"/>
      <c r="AV311" s="68"/>
      <c r="AW311" s="68"/>
      <c r="AX311" s="68"/>
      <c r="AY311" s="68"/>
      <c r="AZ311" s="68"/>
    </row>
    <row r="312" spans="1:52" s="59" customFormat="1" x14ac:dyDescent="0.2">
      <c r="A312" s="56"/>
      <c r="B312" s="59" t="s">
        <v>494</v>
      </c>
      <c r="C312" s="59" t="s">
        <v>495</v>
      </c>
      <c r="D312" s="69">
        <v>4402.88</v>
      </c>
      <c r="E312" s="70">
        <v>49346221.25</v>
      </c>
      <c r="F312" s="69">
        <v>11207.714325623228</v>
      </c>
      <c r="G312" s="70">
        <v>49086841.829999998</v>
      </c>
      <c r="H312" s="71">
        <v>11148.803017570317</v>
      </c>
      <c r="I312" s="72">
        <v>2586.7177006868228</v>
      </c>
      <c r="J312" s="72">
        <v>240.07520532015408</v>
      </c>
      <c r="K312" s="72">
        <v>7801.7421823897075</v>
      </c>
      <c r="L312" s="72">
        <v>511.65651346391439</v>
      </c>
      <c r="M312" s="72">
        <v>8.6114157097172761</v>
      </c>
      <c r="N312" s="67">
        <v>3957813.24</v>
      </c>
      <c r="O312" s="73">
        <v>898.91462860673016</v>
      </c>
      <c r="P312" s="74">
        <f t="shared" si="22"/>
        <v>0</v>
      </c>
      <c r="Q312" s="83"/>
      <c r="R312" s="83"/>
      <c r="S312" s="83"/>
      <c r="T312" s="83"/>
      <c r="U312" s="83"/>
      <c r="V312" s="68"/>
      <c r="W312" s="68"/>
      <c r="X312" s="68"/>
      <c r="Y312" s="68"/>
      <c r="Z312" s="68"/>
      <c r="AA312" s="68"/>
      <c r="AB312" s="68"/>
      <c r="AC312" s="68"/>
      <c r="AD312" s="68"/>
      <c r="AE312" s="68"/>
      <c r="AF312" s="68"/>
      <c r="AG312" s="68"/>
      <c r="AH312" s="68"/>
      <c r="AI312" s="68"/>
      <c r="AJ312" s="68"/>
      <c r="AK312" s="68"/>
      <c r="AL312" s="68"/>
      <c r="AM312" s="68"/>
      <c r="AN312" s="68"/>
      <c r="AO312" s="68"/>
      <c r="AP312" s="68"/>
      <c r="AQ312" s="68"/>
      <c r="AR312" s="68"/>
      <c r="AS312" s="68"/>
      <c r="AT312" s="68"/>
      <c r="AU312" s="68"/>
      <c r="AV312" s="68"/>
      <c r="AW312" s="68"/>
      <c r="AX312" s="68"/>
      <c r="AY312" s="68"/>
      <c r="AZ312" s="68"/>
    </row>
    <row r="313" spans="1:52" s="49" customFormat="1" x14ac:dyDescent="0.2">
      <c r="A313" s="75"/>
      <c r="C313" s="49" t="s">
        <v>35</v>
      </c>
      <c r="D313" s="48">
        <f>SUM(D299:D312)</f>
        <v>108350.13</v>
      </c>
      <c r="E313" s="47">
        <f>SUM(E299:E312)</f>
        <v>1243773218.8099999</v>
      </c>
      <c r="F313" s="77">
        <f>E313/D313</f>
        <v>11479.203751855212</v>
      </c>
      <c r="G313" s="49">
        <f>SUM(G299:G312)</f>
        <v>1264790586.4399996</v>
      </c>
      <c r="H313" s="76">
        <f>G313/D313</f>
        <v>11673.180146991974</v>
      </c>
      <c r="I313" s="53">
        <f>'[1]Master by county 1516'!O311</f>
        <v>2425.4204818212952</v>
      </c>
      <c r="J313" s="53">
        <f>'[1]Master by county 1516'!AM311</f>
        <v>291.96601628442897</v>
      </c>
      <c r="K313" s="77">
        <f>'[1]Master by county 1516'!BM311</f>
        <v>8182.4227571300571</v>
      </c>
      <c r="L313" s="77">
        <f>'[1]Master by county 1516'!DZ311</f>
        <v>628.67862133621793</v>
      </c>
      <c r="M313" s="77">
        <f>'[1]Master by county 1516'!EZ311</f>
        <v>144.6922704199801</v>
      </c>
      <c r="N313" s="90">
        <f>SUM(N299:N312)</f>
        <v>106193910.43000001</v>
      </c>
      <c r="O313" s="78">
        <f>N313/D313</f>
        <v>980.09952023130938</v>
      </c>
      <c r="P313" s="74">
        <f t="shared" si="22"/>
        <v>0</v>
      </c>
      <c r="Q313" s="43"/>
      <c r="R313" s="43"/>
      <c r="S313" s="43"/>
      <c r="T313" s="43"/>
      <c r="U313" s="43"/>
      <c r="V313" s="43"/>
      <c r="W313" s="43"/>
      <c r="X313" s="43"/>
      <c r="Y313" s="43"/>
      <c r="Z313" s="43"/>
      <c r="AA313" s="43"/>
      <c r="AB313" s="43"/>
      <c r="AC313" s="43"/>
      <c r="AD313" s="43"/>
      <c r="AE313" s="43"/>
      <c r="AF313" s="43"/>
      <c r="AG313" s="43"/>
      <c r="AH313" s="43"/>
      <c r="AI313" s="43"/>
      <c r="AJ313" s="43"/>
      <c r="AK313" s="43"/>
      <c r="AL313" s="43"/>
      <c r="AM313" s="43"/>
      <c r="AN313" s="43"/>
      <c r="AO313" s="43"/>
      <c r="AP313" s="43"/>
      <c r="AQ313" s="43"/>
      <c r="AR313" s="43"/>
      <c r="AS313" s="43"/>
      <c r="AT313" s="43"/>
      <c r="AU313" s="43"/>
      <c r="AV313" s="43"/>
      <c r="AW313" s="43"/>
      <c r="AX313" s="43"/>
      <c r="AY313" s="43"/>
      <c r="AZ313" s="43"/>
    </row>
    <row r="314" spans="1:52" customFormat="1" ht="4.5" customHeight="1" x14ac:dyDescent="0.2">
      <c r="A314" s="79"/>
      <c r="B314" s="80"/>
      <c r="C314" s="80"/>
      <c r="D314" s="80"/>
      <c r="E314" s="81"/>
      <c r="F314" s="80"/>
      <c r="G314" s="81"/>
      <c r="H314" s="80"/>
      <c r="I314" s="80"/>
      <c r="J314" s="80"/>
      <c r="K314" s="80"/>
      <c r="L314" s="80"/>
      <c r="M314" s="80"/>
      <c r="N314" s="81"/>
      <c r="O314" s="82"/>
    </row>
    <row r="315" spans="1:52" s="59" customFormat="1" x14ac:dyDescent="0.2">
      <c r="A315" s="75" t="s">
        <v>496</v>
      </c>
      <c r="C315" s="49"/>
      <c r="D315" s="48"/>
      <c r="E315" s="47"/>
      <c r="F315" s="69"/>
      <c r="G315" s="49"/>
      <c r="H315" s="84"/>
      <c r="I315" s="48"/>
      <c r="J315" s="53"/>
      <c r="K315" s="48"/>
      <c r="L315" s="53"/>
      <c r="M315" s="53"/>
      <c r="N315" s="49"/>
      <c r="O315" s="50"/>
      <c r="P315" s="74">
        <f t="shared" si="22"/>
        <v>0</v>
      </c>
      <c r="Q315" s="68"/>
      <c r="R315" s="68"/>
      <c r="S315" s="68"/>
      <c r="T315" s="68"/>
      <c r="U315" s="68"/>
      <c r="V315" s="68"/>
      <c r="W315" s="68"/>
      <c r="X315" s="68"/>
      <c r="Y315" s="68"/>
      <c r="Z315" s="68"/>
      <c r="AA315" s="68"/>
      <c r="AB315" s="68"/>
      <c r="AC315" s="68"/>
      <c r="AD315" s="68"/>
      <c r="AE315" s="68"/>
      <c r="AF315" s="68"/>
      <c r="AG315" s="68"/>
      <c r="AH315" s="68"/>
      <c r="AI315" s="68"/>
      <c r="AJ315" s="68"/>
      <c r="AK315" s="68"/>
      <c r="AL315" s="68"/>
      <c r="AM315" s="68"/>
      <c r="AN315" s="68"/>
      <c r="AO315" s="68"/>
      <c r="AP315" s="68"/>
      <c r="AQ315" s="68"/>
      <c r="AR315" s="68"/>
      <c r="AS315" s="68"/>
      <c r="AT315" s="68"/>
      <c r="AU315" s="68"/>
      <c r="AV315" s="68"/>
      <c r="AW315" s="68"/>
      <c r="AX315" s="68"/>
      <c r="AY315" s="68"/>
      <c r="AZ315" s="68"/>
    </row>
    <row r="316" spans="1:52" s="59" customFormat="1" x14ac:dyDescent="0.2">
      <c r="A316" s="56"/>
      <c r="B316" s="59" t="s">
        <v>497</v>
      </c>
      <c r="C316" s="59" t="s">
        <v>498</v>
      </c>
      <c r="D316" s="69">
        <v>30357.620000000003</v>
      </c>
      <c r="E316" s="70">
        <v>360926735.48000002</v>
      </c>
      <c r="F316" s="69">
        <v>11889.164416709873</v>
      </c>
      <c r="G316" s="70">
        <v>369452720.80000001</v>
      </c>
      <c r="H316" s="71">
        <v>12170.015989395743</v>
      </c>
      <c r="I316" s="72">
        <v>2117.1507977239321</v>
      </c>
      <c r="J316" s="72">
        <v>258.11434493217848</v>
      </c>
      <c r="K316" s="72">
        <v>8565.5459018197089</v>
      </c>
      <c r="L316" s="72">
        <v>1189.2131118974412</v>
      </c>
      <c r="M316" s="72">
        <v>39.991833022483313</v>
      </c>
      <c r="N316" s="67">
        <v>32828188.609999999</v>
      </c>
      <c r="O316" s="73">
        <v>1081.3821574286785</v>
      </c>
      <c r="P316" s="74">
        <f t="shared" si="22"/>
        <v>0</v>
      </c>
      <c r="Q316" s="83"/>
      <c r="R316" s="83"/>
      <c r="S316" s="83"/>
      <c r="T316" s="83"/>
      <c r="U316" s="83"/>
      <c r="V316" s="68"/>
      <c r="W316" s="68"/>
      <c r="X316" s="68"/>
      <c r="Y316" s="68"/>
      <c r="Z316" s="68"/>
      <c r="AA316" s="68"/>
      <c r="AB316" s="68"/>
      <c r="AC316" s="68"/>
      <c r="AD316" s="68"/>
      <c r="AE316" s="68"/>
      <c r="AF316" s="68"/>
      <c r="AG316" s="68"/>
      <c r="AH316" s="68"/>
      <c r="AI316" s="68"/>
      <c r="AJ316" s="68"/>
      <c r="AK316" s="68"/>
      <c r="AL316" s="68"/>
      <c r="AM316" s="68"/>
      <c r="AN316" s="68"/>
      <c r="AO316" s="68"/>
      <c r="AP316" s="68"/>
      <c r="AQ316" s="68"/>
      <c r="AR316" s="68"/>
      <c r="AS316" s="68"/>
      <c r="AT316" s="68"/>
      <c r="AU316" s="68"/>
      <c r="AV316" s="68"/>
      <c r="AW316" s="68"/>
      <c r="AX316" s="68"/>
      <c r="AY316" s="68"/>
      <c r="AZ316" s="68"/>
    </row>
    <row r="317" spans="1:52" s="59" customFormat="1" x14ac:dyDescent="0.2">
      <c r="A317" s="56"/>
      <c r="B317" s="59" t="s">
        <v>499</v>
      </c>
      <c r="C317" s="59" t="s">
        <v>500</v>
      </c>
      <c r="D317" s="69">
        <v>75.400000000000006</v>
      </c>
      <c r="E317" s="70">
        <v>854206.56</v>
      </c>
      <c r="F317" s="69">
        <v>11328.999469496021</v>
      </c>
      <c r="G317" s="70">
        <v>886786.37</v>
      </c>
      <c r="H317" s="71">
        <v>11761.092440318302</v>
      </c>
      <c r="I317" s="72">
        <v>1368.674668435013</v>
      </c>
      <c r="J317" s="72">
        <v>64.641644562334207</v>
      </c>
      <c r="K317" s="72">
        <v>9310.2176392572946</v>
      </c>
      <c r="L317" s="72">
        <v>987.79137931034472</v>
      </c>
      <c r="M317" s="72">
        <v>29.767108753315647</v>
      </c>
      <c r="N317" s="67">
        <v>289152.76</v>
      </c>
      <c r="O317" s="73">
        <v>3834.9172413793103</v>
      </c>
      <c r="P317" s="74">
        <f t="shared" si="22"/>
        <v>0</v>
      </c>
      <c r="Q317" s="83"/>
      <c r="R317" s="83"/>
      <c r="S317" s="83"/>
      <c r="T317" s="83"/>
      <c r="U317" s="83"/>
      <c r="V317" s="68"/>
      <c r="W317" s="68"/>
      <c r="X317" s="68"/>
      <c r="Y317" s="68"/>
      <c r="Z317" s="68"/>
      <c r="AA317" s="68"/>
      <c r="AB317" s="68"/>
      <c r="AC317" s="68"/>
      <c r="AD317" s="68"/>
      <c r="AE317" s="68"/>
      <c r="AF317" s="68"/>
      <c r="AG317" s="68"/>
      <c r="AH317" s="68"/>
      <c r="AI317" s="68"/>
      <c r="AJ317" s="68"/>
      <c r="AK317" s="68"/>
      <c r="AL317" s="68"/>
      <c r="AM317" s="68"/>
      <c r="AN317" s="68"/>
      <c r="AO317" s="68"/>
      <c r="AP317" s="68"/>
      <c r="AQ317" s="68"/>
      <c r="AR317" s="68"/>
      <c r="AS317" s="68"/>
      <c r="AT317" s="68"/>
      <c r="AU317" s="68"/>
      <c r="AV317" s="68"/>
      <c r="AW317" s="68"/>
      <c r="AX317" s="68"/>
      <c r="AY317" s="68"/>
      <c r="AZ317" s="68"/>
    </row>
    <row r="318" spans="1:52" s="59" customFormat="1" x14ac:dyDescent="0.2">
      <c r="A318" s="56"/>
      <c r="B318" s="59" t="s">
        <v>501</v>
      </c>
      <c r="C318" s="59" t="s">
        <v>502</v>
      </c>
      <c r="D318" s="69">
        <v>42.089999999999996</v>
      </c>
      <c r="E318" s="70">
        <v>631298.56000000006</v>
      </c>
      <c r="F318" s="69">
        <v>14998.777856973156</v>
      </c>
      <c r="G318" s="70">
        <v>703589.63</v>
      </c>
      <c r="H318" s="71">
        <v>16716.313376098838</v>
      </c>
      <c r="I318" s="72">
        <v>4469.3014967925874</v>
      </c>
      <c r="J318" s="72">
        <v>121.83107626514612</v>
      </c>
      <c r="K318" s="72">
        <v>10361.825849370396</v>
      </c>
      <c r="L318" s="72">
        <v>1763.3549536707055</v>
      </c>
      <c r="M318" s="72"/>
      <c r="N318" s="67">
        <v>209950.82</v>
      </c>
      <c r="O318" s="73">
        <v>4988.1401758137326</v>
      </c>
      <c r="P318" s="74">
        <f t="shared" si="22"/>
        <v>0</v>
      </c>
      <c r="Q318" s="83"/>
      <c r="R318" s="83"/>
      <c r="S318" s="83"/>
      <c r="T318" s="83"/>
      <c r="U318" s="83"/>
      <c r="V318" s="68"/>
      <c r="W318" s="68"/>
      <c r="X318" s="68"/>
      <c r="Y318" s="68"/>
      <c r="Z318" s="68"/>
      <c r="AA318" s="68"/>
      <c r="AB318" s="68"/>
      <c r="AC318" s="68"/>
      <c r="AD318" s="68"/>
      <c r="AE318" s="68"/>
      <c r="AF318" s="68"/>
      <c r="AG318" s="68"/>
      <c r="AH318" s="68"/>
      <c r="AI318" s="68"/>
      <c r="AJ318" s="68"/>
      <c r="AK318" s="68"/>
      <c r="AL318" s="68"/>
      <c r="AM318" s="68"/>
      <c r="AN318" s="68"/>
      <c r="AO318" s="68"/>
      <c r="AP318" s="68"/>
      <c r="AQ318" s="68"/>
      <c r="AR318" s="68"/>
      <c r="AS318" s="68"/>
      <c r="AT318" s="68"/>
      <c r="AU318" s="68"/>
      <c r="AV318" s="68"/>
      <c r="AW318" s="68"/>
      <c r="AX318" s="68"/>
      <c r="AY318" s="68"/>
      <c r="AZ318" s="68"/>
    </row>
    <row r="319" spans="1:52" s="59" customFormat="1" x14ac:dyDescent="0.2">
      <c r="A319" s="56"/>
      <c r="B319" s="59" t="s">
        <v>503</v>
      </c>
      <c r="C319" s="59" t="s">
        <v>504</v>
      </c>
      <c r="D319" s="69">
        <v>1439.66</v>
      </c>
      <c r="E319" s="70">
        <v>15937707.82</v>
      </c>
      <c r="F319" s="69">
        <v>11070.466512926663</v>
      </c>
      <c r="G319" s="70">
        <v>16180427.51</v>
      </c>
      <c r="H319" s="71">
        <v>11239.061660392037</v>
      </c>
      <c r="I319" s="72">
        <v>2013.3931136518345</v>
      </c>
      <c r="J319" s="72">
        <v>361.83361349207456</v>
      </c>
      <c r="K319" s="72">
        <v>8349.1374352277617</v>
      </c>
      <c r="L319" s="72">
        <v>513.24166122556721</v>
      </c>
      <c r="M319" s="72">
        <v>1.4558367947987718</v>
      </c>
      <c r="N319" s="67">
        <v>1736095.54</v>
      </c>
      <c r="O319" s="73">
        <v>1205.9066307322562</v>
      </c>
      <c r="P319" s="74">
        <f t="shared" si="22"/>
        <v>0</v>
      </c>
      <c r="Q319" s="83"/>
      <c r="R319" s="83"/>
      <c r="S319" s="83"/>
      <c r="T319" s="83"/>
      <c r="U319" s="83"/>
      <c r="V319" s="68"/>
      <c r="W319" s="68"/>
      <c r="X319" s="68"/>
      <c r="Y319" s="68"/>
      <c r="Z319" s="68"/>
      <c r="AA319" s="68"/>
      <c r="AB319" s="68"/>
      <c r="AC319" s="68"/>
      <c r="AD319" s="68"/>
      <c r="AE319" s="68"/>
      <c r="AF319" s="68"/>
      <c r="AG319" s="68"/>
      <c r="AH319" s="68"/>
      <c r="AI319" s="68"/>
      <c r="AJ319" s="68"/>
      <c r="AK319" s="68"/>
      <c r="AL319" s="68"/>
      <c r="AM319" s="68"/>
      <c r="AN319" s="68"/>
      <c r="AO319" s="68"/>
      <c r="AP319" s="68"/>
      <c r="AQ319" s="68"/>
      <c r="AR319" s="68"/>
      <c r="AS319" s="68"/>
      <c r="AT319" s="68"/>
      <c r="AU319" s="68"/>
      <c r="AV319" s="68"/>
      <c r="AW319" s="68"/>
      <c r="AX319" s="68"/>
      <c r="AY319" s="68"/>
      <c r="AZ319" s="68"/>
    </row>
    <row r="320" spans="1:52" s="59" customFormat="1" x14ac:dyDescent="0.2">
      <c r="A320" s="56"/>
      <c r="B320" s="59" t="s">
        <v>505</v>
      </c>
      <c r="C320" s="59" t="s">
        <v>506</v>
      </c>
      <c r="D320" s="69">
        <v>1844.7799999999997</v>
      </c>
      <c r="E320" s="70">
        <v>19988822.710000001</v>
      </c>
      <c r="F320" s="69">
        <v>10835.342268454777</v>
      </c>
      <c r="G320" s="70">
        <v>20428245.859999999</v>
      </c>
      <c r="H320" s="71">
        <v>11073.540400481359</v>
      </c>
      <c r="I320" s="72">
        <v>637.80698511475634</v>
      </c>
      <c r="J320" s="72">
        <v>266.86904129489699</v>
      </c>
      <c r="K320" s="72">
        <v>8587.8382571363527</v>
      </c>
      <c r="L320" s="72">
        <v>1556.4949153828645</v>
      </c>
      <c r="M320" s="72">
        <v>24.531201552488646</v>
      </c>
      <c r="N320" s="67">
        <v>2148621.5099999998</v>
      </c>
      <c r="O320" s="73">
        <v>1164.7033846854367</v>
      </c>
      <c r="P320" s="74">
        <f t="shared" si="22"/>
        <v>0</v>
      </c>
      <c r="Q320" s="83"/>
      <c r="R320" s="83"/>
      <c r="S320" s="83"/>
      <c r="T320" s="83"/>
      <c r="U320" s="83"/>
      <c r="V320" s="68"/>
      <c r="W320" s="68"/>
      <c r="X320" s="68"/>
      <c r="Y320" s="68"/>
      <c r="Z320" s="68"/>
      <c r="AA320" s="68"/>
      <c r="AB320" s="68"/>
      <c r="AC320" s="68"/>
      <c r="AD320" s="68"/>
      <c r="AE320" s="68"/>
      <c r="AF320" s="68"/>
      <c r="AG320" s="68"/>
      <c r="AH320" s="68"/>
      <c r="AI320" s="68"/>
      <c r="AJ320" s="68"/>
      <c r="AK320" s="68"/>
      <c r="AL320" s="68"/>
      <c r="AM320" s="68"/>
      <c r="AN320" s="68"/>
      <c r="AO320" s="68"/>
      <c r="AP320" s="68"/>
      <c r="AQ320" s="68"/>
      <c r="AR320" s="68"/>
      <c r="AS320" s="68"/>
      <c r="AT320" s="68"/>
      <c r="AU320" s="68"/>
      <c r="AV320" s="68"/>
      <c r="AW320" s="68"/>
      <c r="AX320" s="68"/>
      <c r="AY320" s="68"/>
      <c r="AZ320" s="68"/>
    </row>
    <row r="321" spans="1:52" s="59" customFormat="1" x14ac:dyDescent="0.2">
      <c r="A321" s="56"/>
      <c r="B321" s="59" t="s">
        <v>507</v>
      </c>
      <c r="C321" s="59" t="s">
        <v>508</v>
      </c>
      <c r="D321" s="69">
        <v>9677.5899999999983</v>
      </c>
      <c r="E321" s="70">
        <v>104651191.91</v>
      </c>
      <c r="F321" s="69">
        <v>10813.765814629471</v>
      </c>
      <c r="G321" s="70">
        <v>106701847.16</v>
      </c>
      <c r="H321" s="71">
        <v>11025.66312067364</v>
      </c>
      <c r="I321" s="72">
        <v>2107.1042904276792</v>
      </c>
      <c r="J321" s="72">
        <v>228.29882026413608</v>
      </c>
      <c r="K321" s="72">
        <v>8165.5873828091526</v>
      </c>
      <c r="L321" s="72">
        <v>515.41719477679896</v>
      </c>
      <c r="M321" s="72">
        <v>9.2554323958754185</v>
      </c>
      <c r="N321" s="67">
        <v>8122687.46</v>
      </c>
      <c r="O321" s="73">
        <v>839.32957068857036</v>
      </c>
      <c r="P321" s="74">
        <f t="shared" si="22"/>
        <v>0</v>
      </c>
      <c r="Q321" s="83"/>
      <c r="R321" s="83"/>
      <c r="S321" s="83"/>
      <c r="T321" s="83"/>
      <c r="U321" s="83"/>
      <c r="V321" s="68"/>
      <c r="W321" s="68"/>
      <c r="X321" s="68"/>
      <c r="Y321" s="68"/>
      <c r="Z321" s="68"/>
      <c r="AA321" s="68"/>
      <c r="AB321" s="68"/>
      <c r="AC321" s="68"/>
      <c r="AD321" s="68"/>
      <c r="AE321" s="68"/>
      <c r="AF321" s="68"/>
      <c r="AG321" s="68"/>
      <c r="AH321" s="68"/>
      <c r="AI321" s="68"/>
      <c r="AJ321" s="68"/>
      <c r="AK321" s="68"/>
      <c r="AL321" s="68"/>
      <c r="AM321" s="68"/>
      <c r="AN321" s="68"/>
      <c r="AO321" s="68"/>
      <c r="AP321" s="68"/>
      <c r="AQ321" s="68"/>
      <c r="AR321" s="68"/>
      <c r="AS321" s="68"/>
      <c r="AT321" s="68"/>
      <c r="AU321" s="68"/>
      <c r="AV321" s="68"/>
      <c r="AW321" s="68"/>
      <c r="AX321" s="68"/>
      <c r="AY321" s="68"/>
      <c r="AZ321" s="68"/>
    </row>
    <row r="322" spans="1:52" s="59" customFormat="1" x14ac:dyDescent="0.2">
      <c r="A322" s="56"/>
      <c r="B322" s="59" t="s">
        <v>509</v>
      </c>
      <c r="C322" s="59" t="s">
        <v>510</v>
      </c>
      <c r="D322" s="69">
        <v>13406.650000000001</v>
      </c>
      <c r="E322" s="70">
        <v>141916714.90000001</v>
      </c>
      <c r="F322" s="69">
        <v>10585.546344537972</v>
      </c>
      <c r="G322" s="70">
        <v>146268774.77000001</v>
      </c>
      <c r="H322" s="71">
        <v>10910.165833373736</v>
      </c>
      <c r="I322" s="72">
        <v>1816.9874084875787</v>
      </c>
      <c r="J322" s="72">
        <v>235.56225007738698</v>
      </c>
      <c r="K322" s="72">
        <v>8245.6216899822084</v>
      </c>
      <c r="L322" s="72">
        <v>607.6632454789227</v>
      </c>
      <c r="M322" s="72">
        <v>4.3312393476371795</v>
      </c>
      <c r="N322" s="67">
        <v>13336952.550000001</v>
      </c>
      <c r="O322" s="73">
        <v>994.80127772411447</v>
      </c>
      <c r="P322" s="74">
        <f t="shared" si="22"/>
        <v>0</v>
      </c>
      <c r="Q322" s="83"/>
      <c r="R322" s="83"/>
      <c r="S322" s="83"/>
      <c r="T322" s="83"/>
      <c r="U322" s="83"/>
      <c r="V322" s="68"/>
      <c r="W322" s="68"/>
      <c r="X322" s="68"/>
      <c r="Y322" s="68"/>
      <c r="Z322" s="68"/>
      <c r="AA322" s="68"/>
      <c r="AB322" s="68"/>
      <c r="AC322" s="68"/>
      <c r="AD322" s="68"/>
      <c r="AE322" s="68"/>
      <c r="AF322" s="68"/>
      <c r="AG322" s="68"/>
      <c r="AH322" s="68"/>
      <c r="AI322" s="68"/>
      <c r="AJ322" s="68"/>
      <c r="AK322" s="68"/>
      <c r="AL322" s="68"/>
      <c r="AM322" s="68"/>
      <c r="AN322" s="68"/>
      <c r="AO322" s="68"/>
      <c r="AP322" s="68"/>
      <c r="AQ322" s="68"/>
      <c r="AR322" s="68"/>
      <c r="AS322" s="68"/>
      <c r="AT322" s="68"/>
      <c r="AU322" s="68"/>
      <c r="AV322" s="68"/>
      <c r="AW322" s="68"/>
      <c r="AX322" s="68"/>
      <c r="AY322" s="68"/>
      <c r="AZ322" s="68"/>
    </row>
    <row r="323" spans="1:52" s="59" customFormat="1" x14ac:dyDescent="0.2">
      <c r="A323" s="56"/>
      <c r="B323" s="59" t="s">
        <v>511</v>
      </c>
      <c r="C323" s="59" t="s">
        <v>512</v>
      </c>
      <c r="D323" s="69">
        <v>871.08999999999992</v>
      </c>
      <c r="E323" s="70">
        <v>9788637.2599999998</v>
      </c>
      <c r="F323" s="69">
        <v>11237.228369054863</v>
      </c>
      <c r="G323" s="70">
        <v>9893236.3900000006</v>
      </c>
      <c r="H323" s="71">
        <v>11357.306811006902</v>
      </c>
      <c r="I323" s="72">
        <v>1739.1161533251445</v>
      </c>
      <c r="J323" s="72">
        <v>443.57580732186119</v>
      </c>
      <c r="K323" s="72">
        <v>8318.5461433376568</v>
      </c>
      <c r="L323" s="72">
        <v>393.73087740646781</v>
      </c>
      <c r="M323" s="72">
        <v>462.33782961576878</v>
      </c>
      <c r="N323" s="67">
        <v>584298.43999999994</v>
      </c>
      <c r="O323" s="73">
        <v>670.76701603737843</v>
      </c>
      <c r="P323" s="74">
        <f t="shared" si="22"/>
        <v>0</v>
      </c>
      <c r="Q323" s="83"/>
      <c r="R323" s="83"/>
      <c r="S323" s="83"/>
      <c r="T323" s="83"/>
      <c r="U323" s="83"/>
      <c r="V323" s="68"/>
      <c r="W323" s="68"/>
      <c r="X323" s="68"/>
      <c r="Y323" s="68"/>
      <c r="Z323" s="68"/>
      <c r="AA323" s="68"/>
      <c r="AB323" s="68"/>
      <c r="AC323" s="68"/>
      <c r="AD323" s="68"/>
      <c r="AE323" s="68"/>
      <c r="AF323" s="68"/>
      <c r="AG323" s="68"/>
      <c r="AH323" s="68"/>
      <c r="AI323" s="68"/>
      <c r="AJ323" s="68"/>
      <c r="AK323" s="68"/>
      <c r="AL323" s="68"/>
      <c r="AM323" s="68"/>
      <c r="AN323" s="68"/>
      <c r="AO323" s="68"/>
      <c r="AP323" s="68"/>
      <c r="AQ323" s="68"/>
      <c r="AR323" s="68"/>
      <c r="AS323" s="68"/>
      <c r="AT323" s="68"/>
      <c r="AU323" s="68"/>
      <c r="AV323" s="68"/>
      <c r="AW323" s="68"/>
      <c r="AX323" s="68"/>
      <c r="AY323" s="68"/>
      <c r="AZ323" s="68"/>
    </row>
    <row r="324" spans="1:52" s="59" customFormat="1" x14ac:dyDescent="0.2">
      <c r="A324" s="56"/>
      <c r="B324" s="59" t="s">
        <v>513</v>
      </c>
      <c r="C324" s="59" t="s">
        <v>514</v>
      </c>
      <c r="D324" s="69">
        <v>4525.51</v>
      </c>
      <c r="E324" s="70">
        <v>48870136.530000001</v>
      </c>
      <c r="F324" s="69">
        <v>10798.813068582325</v>
      </c>
      <c r="G324" s="70">
        <v>50135221.299999997</v>
      </c>
      <c r="H324" s="71">
        <v>11078.3583065776</v>
      </c>
      <c r="I324" s="72">
        <v>2024.4026308637035</v>
      </c>
      <c r="J324" s="72">
        <v>190.62052674726161</v>
      </c>
      <c r="K324" s="72">
        <v>8049.2950805544569</v>
      </c>
      <c r="L324" s="72">
        <v>798.76540323632025</v>
      </c>
      <c r="M324" s="72">
        <v>15.274665175858631</v>
      </c>
      <c r="N324" s="67">
        <v>4459564.12</v>
      </c>
      <c r="O324" s="73">
        <v>985.42796723463209</v>
      </c>
      <c r="P324" s="74">
        <f t="shared" si="22"/>
        <v>0</v>
      </c>
      <c r="Q324" s="83"/>
      <c r="R324" s="83"/>
      <c r="S324" s="83"/>
      <c r="T324" s="83"/>
      <c r="U324" s="83"/>
      <c r="V324" s="68"/>
      <c r="W324" s="68"/>
      <c r="X324" s="68"/>
      <c r="Y324" s="68"/>
      <c r="Z324" s="68"/>
      <c r="AA324" s="68"/>
      <c r="AB324" s="68"/>
      <c r="AC324" s="68"/>
      <c r="AD324" s="68"/>
      <c r="AE324" s="68"/>
      <c r="AF324" s="68"/>
      <c r="AG324" s="68"/>
      <c r="AH324" s="68"/>
      <c r="AI324" s="68"/>
      <c r="AJ324" s="68"/>
      <c r="AK324" s="68"/>
      <c r="AL324" s="68"/>
      <c r="AM324" s="68"/>
      <c r="AN324" s="68"/>
      <c r="AO324" s="68"/>
      <c r="AP324" s="68"/>
      <c r="AQ324" s="68"/>
      <c r="AR324" s="68"/>
      <c r="AS324" s="68"/>
      <c r="AT324" s="68"/>
      <c r="AU324" s="68"/>
      <c r="AV324" s="68"/>
      <c r="AW324" s="68"/>
      <c r="AX324" s="68"/>
      <c r="AY324" s="68"/>
      <c r="AZ324" s="68"/>
    </row>
    <row r="325" spans="1:52" s="59" customFormat="1" x14ac:dyDescent="0.2">
      <c r="A325" s="56"/>
      <c r="B325" s="59" t="s">
        <v>515</v>
      </c>
      <c r="C325" s="59" t="s">
        <v>516</v>
      </c>
      <c r="D325" s="69">
        <v>4267.37</v>
      </c>
      <c r="E325" s="70">
        <v>50070414.960000001</v>
      </c>
      <c r="F325" s="69">
        <v>11733.319341889735</v>
      </c>
      <c r="G325" s="70">
        <v>51780553.659999996</v>
      </c>
      <c r="H325" s="71">
        <v>12134.067038949048</v>
      </c>
      <c r="I325" s="72">
        <v>2482.6513613771481</v>
      </c>
      <c r="J325" s="72">
        <v>185.45012970518141</v>
      </c>
      <c r="K325" s="72">
        <v>8653.3143036577549</v>
      </c>
      <c r="L325" s="72">
        <v>812.65124420896245</v>
      </c>
      <c r="M325" s="72"/>
      <c r="N325" s="67">
        <v>4594273.26</v>
      </c>
      <c r="O325" s="73">
        <v>1076.6053236536789</v>
      </c>
      <c r="P325" s="74">
        <f t="shared" si="22"/>
        <v>0</v>
      </c>
      <c r="Q325" s="83"/>
      <c r="R325" s="83"/>
      <c r="S325" s="83"/>
      <c r="T325" s="83"/>
      <c r="U325" s="83"/>
      <c r="V325" s="68"/>
      <c r="W325" s="68"/>
      <c r="X325" s="68"/>
      <c r="Y325" s="68"/>
      <c r="Z325" s="68"/>
      <c r="AA325" s="68"/>
      <c r="AB325" s="68"/>
      <c r="AC325" s="68"/>
      <c r="AD325" s="68"/>
      <c r="AE325" s="68"/>
      <c r="AF325" s="68"/>
      <c r="AG325" s="68"/>
      <c r="AH325" s="68"/>
      <c r="AI325" s="68"/>
      <c r="AJ325" s="68"/>
      <c r="AK325" s="68"/>
      <c r="AL325" s="68"/>
      <c r="AM325" s="68"/>
      <c r="AN325" s="68"/>
      <c r="AO325" s="68"/>
      <c r="AP325" s="68"/>
      <c r="AQ325" s="68"/>
      <c r="AR325" s="68"/>
      <c r="AS325" s="68"/>
      <c r="AT325" s="68"/>
      <c r="AU325" s="68"/>
      <c r="AV325" s="68"/>
      <c r="AW325" s="68"/>
      <c r="AX325" s="68"/>
      <c r="AY325" s="68"/>
      <c r="AZ325" s="68"/>
    </row>
    <row r="326" spans="1:52" s="59" customFormat="1" x14ac:dyDescent="0.2">
      <c r="A326" s="56"/>
      <c r="B326" s="59" t="s">
        <v>517</v>
      </c>
      <c r="C326" s="59" t="s">
        <v>518</v>
      </c>
      <c r="D326" s="69">
        <v>448.75000000000006</v>
      </c>
      <c r="E326" s="70">
        <v>5720302.1699999999</v>
      </c>
      <c r="F326" s="69">
        <v>12747.191465181057</v>
      </c>
      <c r="G326" s="70">
        <v>6080691.8499999996</v>
      </c>
      <c r="H326" s="71">
        <v>13550.288245125346</v>
      </c>
      <c r="I326" s="72">
        <v>3179.2420055710304</v>
      </c>
      <c r="J326" s="72">
        <v>289.84886908077988</v>
      </c>
      <c r="K326" s="72">
        <v>9241.0767688022279</v>
      </c>
      <c r="L326" s="72">
        <v>829.27367130919208</v>
      </c>
      <c r="M326" s="72">
        <v>10.846930362116989</v>
      </c>
      <c r="N326" s="67">
        <v>856581.84</v>
      </c>
      <c r="O326" s="73">
        <v>1908.8174707520889</v>
      </c>
      <c r="P326" s="74">
        <f t="shared" si="22"/>
        <v>0</v>
      </c>
      <c r="Q326" s="83"/>
      <c r="R326" s="83"/>
      <c r="S326" s="83"/>
      <c r="T326" s="83"/>
      <c r="U326" s="83"/>
      <c r="V326" s="68"/>
      <c r="W326" s="68"/>
      <c r="X326" s="68"/>
      <c r="Y326" s="68"/>
      <c r="Z326" s="68"/>
      <c r="AA326" s="68"/>
      <c r="AB326" s="68"/>
      <c r="AC326" s="68"/>
      <c r="AD326" s="68"/>
      <c r="AE326" s="68"/>
      <c r="AF326" s="68"/>
      <c r="AG326" s="68"/>
      <c r="AH326" s="68"/>
      <c r="AI326" s="68"/>
      <c r="AJ326" s="68"/>
      <c r="AK326" s="68"/>
      <c r="AL326" s="68"/>
      <c r="AM326" s="68"/>
      <c r="AN326" s="68"/>
      <c r="AO326" s="68"/>
      <c r="AP326" s="68"/>
      <c r="AQ326" s="68"/>
      <c r="AR326" s="68"/>
      <c r="AS326" s="68"/>
      <c r="AT326" s="68"/>
      <c r="AU326" s="68"/>
      <c r="AV326" s="68"/>
      <c r="AW326" s="68"/>
      <c r="AX326" s="68"/>
      <c r="AY326" s="68"/>
      <c r="AZ326" s="68"/>
    </row>
    <row r="327" spans="1:52" s="59" customFormat="1" x14ac:dyDescent="0.2">
      <c r="A327" s="56"/>
      <c r="B327" s="59" t="s">
        <v>519</v>
      </c>
      <c r="C327" s="59" t="s">
        <v>520</v>
      </c>
      <c r="D327" s="69">
        <v>3708.4700000000003</v>
      </c>
      <c r="E327" s="70">
        <v>41921355.240000002</v>
      </c>
      <c r="F327" s="69">
        <v>11304.21851599177</v>
      </c>
      <c r="G327" s="70">
        <v>42889209.729999997</v>
      </c>
      <c r="H327" s="71">
        <v>11565.203366887152</v>
      </c>
      <c r="I327" s="72">
        <v>2140.2891057498105</v>
      </c>
      <c r="J327" s="72">
        <v>210.43715332738299</v>
      </c>
      <c r="K327" s="72">
        <v>8364.9429791800922</v>
      </c>
      <c r="L327" s="72">
        <v>721.96344584154645</v>
      </c>
      <c r="M327" s="72">
        <v>127.57068278831971</v>
      </c>
      <c r="N327" s="67">
        <v>3388436.02</v>
      </c>
      <c r="O327" s="73">
        <v>913.70188244747828</v>
      </c>
      <c r="P327" s="74">
        <f t="shared" si="22"/>
        <v>0</v>
      </c>
      <c r="Q327" s="83"/>
      <c r="R327" s="83"/>
      <c r="S327" s="83"/>
      <c r="T327" s="83"/>
      <c r="U327" s="83"/>
      <c r="V327" s="68"/>
      <c r="W327" s="68"/>
      <c r="X327" s="68"/>
      <c r="Y327" s="68"/>
      <c r="Z327" s="68"/>
      <c r="AA327" s="68"/>
      <c r="AB327" s="68"/>
      <c r="AC327" s="68"/>
      <c r="AD327" s="68"/>
      <c r="AE327" s="68"/>
      <c r="AF327" s="68"/>
      <c r="AG327" s="68"/>
      <c r="AH327" s="68"/>
      <c r="AI327" s="68"/>
      <c r="AJ327" s="68"/>
      <c r="AK327" s="68"/>
      <c r="AL327" s="68"/>
      <c r="AM327" s="68"/>
      <c r="AN327" s="68"/>
      <c r="AO327" s="68"/>
      <c r="AP327" s="68"/>
      <c r="AQ327" s="68"/>
      <c r="AR327" s="68"/>
      <c r="AS327" s="68"/>
      <c r="AT327" s="68"/>
      <c r="AU327" s="68"/>
      <c r="AV327" s="68"/>
      <c r="AW327" s="68"/>
      <c r="AX327" s="68"/>
      <c r="AY327" s="68"/>
      <c r="AZ327" s="68"/>
    </row>
    <row r="328" spans="1:52" s="59" customFormat="1" x14ac:dyDescent="0.2">
      <c r="A328" s="56"/>
      <c r="B328" s="59" t="s">
        <v>521</v>
      </c>
      <c r="C328" s="59" t="s">
        <v>522</v>
      </c>
      <c r="D328" s="69">
        <v>2458.25</v>
      </c>
      <c r="E328" s="70">
        <v>24392078.719999999</v>
      </c>
      <c r="F328" s="69">
        <v>9922.5378704362847</v>
      </c>
      <c r="G328" s="70">
        <v>25552176.07</v>
      </c>
      <c r="H328" s="71">
        <v>10394.45787450422</v>
      </c>
      <c r="I328" s="72">
        <v>854.60149699989825</v>
      </c>
      <c r="J328" s="72">
        <v>115.20166378521306</v>
      </c>
      <c r="K328" s="72">
        <v>8568.4559463032656</v>
      </c>
      <c r="L328" s="72">
        <v>668.00000406793447</v>
      </c>
      <c r="M328" s="72">
        <v>188.1987633479101</v>
      </c>
      <c r="N328" s="67">
        <v>2791557.94</v>
      </c>
      <c r="O328" s="73">
        <v>1135.5874870334587</v>
      </c>
      <c r="P328" s="74">
        <f t="shared" si="22"/>
        <v>0</v>
      </c>
      <c r="Q328" s="83"/>
      <c r="R328" s="83"/>
      <c r="S328" s="83"/>
      <c r="T328" s="83"/>
      <c r="U328" s="83"/>
      <c r="V328" s="68"/>
      <c r="W328" s="68"/>
      <c r="X328" s="68"/>
      <c r="Y328" s="68"/>
      <c r="Z328" s="68"/>
      <c r="AA328" s="68"/>
      <c r="AB328" s="68"/>
      <c r="AC328" s="68"/>
      <c r="AD328" s="68"/>
      <c r="AE328" s="68"/>
      <c r="AF328" s="68"/>
      <c r="AG328" s="68"/>
      <c r="AH328" s="68"/>
      <c r="AI328" s="68"/>
      <c r="AJ328" s="68"/>
      <c r="AK328" s="68"/>
      <c r="AL328" s="68"/>
      <c r="AM328" s="68"/>
      <c r="AN328" s="68"/>
      <c r="AO328" s="68"/>
      <c r="AP328" s="68"/>
      <c r="AQ328" s="68"/>
      <c r="AR328" s="68"/>
      <c r="AS328" s="68"/>
      <c r="AT328" s="68"/>
      <c r="AU328" s="68"/>
      <c r="AV328" s="68"/>
      <c r="AW328" s="68"/>
      <c r="AX328" s="68"/>
      <c r="AY328" s="68"/>
      <c r="AZ328" s="68"/>
    </row>
    <row r="329" spans="1:52" s="59" customFormat="1" x14ac:dyDescent="0.2">
      <c r="A329" s="56"/>
      <c r="B329" s="59" t="s">
        <v>523</v>
      </c>
      <c r="C329" s="59" t="s">
        <v>524</v>
      </c>
      <c r="D329" s="69">
        <v>1464.9899999999998</v>
      </c>
      <c r="E329" s="70">
        <v>17714984.199999999</v>
      </c>
      <c r="F329" s="69">
        <v>12092.221926429533</v>
      </c>
      <c r="G329" s="70">
        <v>18265307.629999999</v>
      </c>
      <c r="H329" s="71">
        <v>12467.871883084526</v>
      </c>
      <c r="I329" s="72">
        <v>1982.9599860749909</v>
      </c>
      <c r="J329" s="72">
        <v>264.57119843821459</v>
      </c>
      <c r="K329" s="72">
        <v>8949.718230158569</v>
      </c>
      <c r="L329" s="72">
        <v>967.74785493416368</v>
      </c>
      <c r="M329" s="72">
        <v>302.87461347859033</v>
      </c>
      <c r="N329" s="67">
        <v>2066135.47</v>
      </c>
      <c r="O329" s="73">
        <v>1410.3410057406536</v>
      </c>
      <c r="P329" s="74">
        <f t="shared" si="22"/>
        <v>0</v>
      </c>
      <c r="Q329" s="83"/>
      <c r="R329" s="83"/>
      <c r="S329" s="83"/>
      <c r="T329" s="83"/>
      <c r="U329" s="83"/>
      <c r="V329" s="68"/>
      <c r="W329" s="68"/>
      <c r="X329" s="68"/>
      <c r="Y329" s="68"/>
      <c r="Z329" s="68"/>
      <c r="AA329" s="68"/>
      <c r="AB329" s="68"/>
      <c r="AC329" s="68"/>
      <c r="AD329" s="68"/>
      <c r="AE329" s="68"/>
      <c r="AF329" s="68"/>
      <c r="AG329" s="68"/>
      <c r="AH329" s="68"/>
      <c r="AI329" s="68"/>
      <c r="AJ329" s="68"/>
      <c r="AK329" s="68"/>
      <c r="AL329" s="68"/>
      <c r="AM329" s="68"/>
      <c r="AN329" s="68"/>
      <c r="AO329" s="68"/>
      <c r="AP329" s="68"/>
      <c r="AQ329" s="68"/>
      <c r="AR329" s="68"/>
      <c r="AS329" s="68"/>
      <c r="AT329" s="68"/>
      <c r="AU329" s="68"/>
      <c r="AV329" s="68"/>
      <c r="AW329" s="68"/>
      <c r="AX329" s="68"/>
      <c r="AY329" s="68"/>
      <c r="AZ329" s="68"/>
    </row>
    <row r="330" spans="1:52" s="49" customFormat="1" x14ac:dyDescent="0.2">
      <c r="A330" s="75"/>
      <c r="C330" s="49" t="s">
        <v>35</v>
      </c>
      <c r="D330" s="48">
        <f>SUM(D316:D329)</f>
        <v>74588.22</v>
      </c>
      <c r="E330" s="47">
        <f>SUM(E316:E329)</f>
        <v>843384587.01999998</v>
      </c>
      <c r="F330" s="77">
        <f>E330/D330</f>
        <v>11307.208926825173</v>
      </c>
      <c r="G330" s="49">
        <f>SUM(G316:G329)</f>
        <v>865218788.73000002</v>
      </c>
      <c r="H330" s="76">
        <f>G330/D330</f>
        <v>11599.938820500074</v>
      </c>
      <c r="I330" s="53">
        <f>'[1]Master by county 1516'!O328</f>
        <v>1998.0378613405712</v>
      </c>
      <c r="J330" s="53">
        <f>'[1]Master by county 1516'!AM328</f>
        <v>239.28907527220787</v>
      </c>
      <c r="K330" s="77">
        <f>'[1]Master by county 1516'!BM328</f>
        <v>8426.8354836728922</v>
      </c>
      <c r="L330" s="77">
        <f>'[1]Master by county 1516'!DZ328</f>
        <v>891.96974294332267</v>
      </c>
      <c r="M330" s="77">
        <f>'[1]Master by county 1516'!EZ328</f>
        <v>43.806657271081129</v>
      </c>
      <c r="N330" s="90">
        <f>SUM(N316:N329)</f>
        <v>77412496.339999989</v>
      </c>
      <c r="O330" s="78">
        <f>N330/D330</f>
        <v>1037.8649113760857</v>
      </c>
      <c r="P330" s="74">
        <f t="shared" si="22"/>
        <v>0</v>
      </c>
      <c r="Q330" s="43"/>
      <c r="R330" s="43"/>
      <c r="S330" s="43"/>
      <c r="T330" s="43"/>
      <c r="U330" s="43"/>
      <c r="V330" s="43"/>
      <c r="W330" s="43"/>
      <c r="X330" s="43"/>
      <c r="Y330" s="43"/>
      <c r="Z330" s="43"/>
      <c r="AA330" s="43"/>
      <c r="AB330" s="43"/>
      <c r="AC330" s="43"/>
      <c r="AD330" s="43"/>
      <c r="AE330" s="43"/>
      <c r="AF330" s="43"/>
      <c r="AG330" s="43"/>
      <c r="AH330" s="43"/>
      <c r="AI330" s="43"/>
      <c r="AJ330" s="43"/>
      <c r="AK330" s="43"/>
      <c r="AL330" s="43"/>
      <c r="AM330" s="43"/>
      <c r="AN330" s="43"/>
      <c r="AO330" s="43"/>
      <c r="AP330" s="43"/>
      <c r="AQ330" s="43"/>
      <c r="AR330" s="43"/>
      <c r="AS330" s="43"/>
      <c r="AT330" s="43"/>
      <c r="AU330" s="43"/>
      <c r="AV330" s="43"/>
      <c r="AW330" s="43"/>
      <c r="AX330" s="43"/>
      <c r="AY330" s="43"/>
      <c r="AZ330" s="43"/>
    </row>
    <row r="331" spans="1:52" s="59" customFormat="1" x14ac:dyDescent="0.2">
      <c r="A331" s="75" t="s">
        <v>525</v>
      </c>
      <c r="C331" s="49"/>
      <c r="D331" s="48"/>
      <c r="E331" s="47"/>
      <c r="F331" s="69"/>
      <c r="G331" s="49"/>
      <c r="H331" s="84"/>
      <c r="I331" s="48"/>
      <c r="J331" s="53"/>
      <c r="K331" s="48"/>
      <c r="L331" s="53"/>
      <c r="M331" s="53"/>
      <c r="N331" s="49"/>
      <c r="O331" s="50"/>
      <c r="P331" s="74">
        <f t="shared" si="22"/>
        <v>0</v>
      </c>
      <c r="Q331" s="68"/>
      <c r="R331" s="68"/>
      <c r="S331" s="68"/>
      <c r="T331" s="68"/>
      <c r="U331" s="68"/>
      <c r="V331" s="68"/>
      <c r="W331" s="68"/>
      <c r="X331" s="68"/>
      <c r="Y331" s="68"/>
      <c r="Z331" s="68"/>
      <c r="AA331" s="68"/>
      <c r="AB331" s="68"/>
      <c r="AC331" s="68"/>
      <c r="AD331" s="68"/>
      <c r="AE331" s="68"/>
      <c r="AF331" s="68"/>
      <c r="AG331" s="68"/>
      <c r="AH331" s="68"/>
      <c r="AI331" s="68"/>
      <c r="AJ331" s="68"/>
      <c r="AK331" s="68"/>
      <c r="AL331" s="68"/>
      <c r="AM331" s="68"/>
      <c r="AN331" s="68"/>
      <c r="AO331" s="68"/>
      <c r="AP331" s="68"/>
      <c r="AQ331" s="68"/>
      <c r="AR331" s="68"/>
      <c r="AS331" s="68"/>
      <c r="AT331" s="68"/>
      <c r="AU331" s="68"/>
      <c r="AV331" s="68"/>
      <c r="AW331" s="68"/>
      <c r="AX331" s="68"/>
      <c r="AY331" s="68"/>
      <c r="AZ331" s="68"/>
    </row>
    <row r="332" spans="1:52" s="49" customFormat="1" x14ac:dyDescent="0.2">
      <c r="A332" s="56"/>
      <c r="B332" s="59" t="s">
        <v>526</v>
      </c>
      <c r="C332" s="59" t="s">
        <v>527</v>
      </c>
      <c r="D332" s="69">
        <v>40.9</v>
      </c>
      <c r="E332" s="70">
        <v>841100.81</v>
      </c>
      <c r="F332" s="69">
        <v>20564.811980440099</v>
      </c>
      <c r="G332" s="70">
        <v>904294.15</v>
      </c>
      <c r="H332" s="71">
        <v>22109.881418092911</v>
      </c>
      <c r="I332" s="72">
        <v>1496.4765281173595</v>
      </c>
      <c r="J332" s="72">
        <v>150.86894865525673</v>
      </c>
      <c r="K332" s="72">
        <v>17639.351100244498</v>
      </c>
      <c r="L332" s="72">
        <v>2700.9354523227385</v>
      </c>
      <c r="M332" s="72">
        <v>122.24938875305624</v>
      </c>
      <c r="N332" s="67">
        <v>235334.99</v>
      </c>
      <c r="O332" s="73">
        <v>5753.9117359413203</v>
      </c>
      <c r="P332" s="74">
        <f t="shared" si="22"/>
        <v>0</v>
      </c>
      <c r="Q332" s="83"/>
      <c r="R332" s="83"/>
      <c r="S332" s="83"/>
      <c r="T332" s="83"/>
      <c r="U332" s="83"/>
      <c r="V332" s="83"/>
      <c r="W332" s="83"/>
      <c r="X332" s="43"/>
      <c r="Y332" s="43"/>
      <c r="Z332" s="43"/>
      <c r="AA332" s="43"/>
      <c r="AB332" s="43"/>
      <c r="AC332" s="43"/>
      <c r="AD332" s="43"/>
      <c r="AE332" s="43"/>
      <c r="AF332" s="43"/>
      <c r="AG332" s="43"/>
      <c r="AH332" s="43"/>
      <c r="AI332" s="43"/>
      <c r="AJ332" s="43"/>
      <c r="AK332" s="43"/>
      <c r="AL332" s="43"/>
      <c r="AM332" s="43"/>
      <c r="AN332" s="43"/>
      <c r="AO332" s="43"/>
      <c r="AP332" s="43"/>
      <c r="AQ332" s="43"/>
      <c r="AR332" s="43"/>
      <c r="AS332" s="43"/>
      <c r="AT332" s="43"/>
      <c r="AU332" s="43"/>
      <c r="AV332" s="43"/>
      <c r="AW332" s="43"/>
      <c r="AX332" s="43"/>
      <c r="AY332" s="43"/>
      <c r="AZ332" s="43"/>
    </row>
    <row r="333" spans="1:52" s="59" customFormat="1" x14ac:dyDescent="0.2">
      <c r="A333" s="56"/>
      <c r="B333" s="59" t="s">
        <v>528</v>
      </c>
      <c r="C333" s="59" t="s">
        <v>529</v>
      </c>
      <c r="D333" s="69">
        <v>814.1400000000001</v>
      </c>
      <c r="E333" s="70">
        <v>9282741.3399999999</v>
      </c>
      <c r="F333" s="69">
        <v>11401.898125629497</v>
      </c>
      <c r="G333" s="70">
        <v>9309277.9399999995</v>
      </c>
      <c r="H333" s="71">
        <v>11434.492765372048</v>
      </c>
      <c r="I333" s="72">
        <v>1304.3437860810177</v>
      </c>
      <c r="J333" s="72">
        <v>126.50428673201165</v>
      </c>
      <c r="K333" s="72">
        <v>8674.8231016778427</v>
      </c>
      <c r="L333" s="72">
        <v>1196.038936792198</v>
      </c>
      <c r="M333" s="72">
        <v>132.78265408897732</v>
      </c>
      <c r="N333" s="67">
        <v>1128582.71</v>
      </c>
      <c r="O333" s="73">
        <v>1386.2268283096271</v>
      </c>
      <c r="P333" s="74">
        <f t="shared" si="22"/>
        <v>0</v>
      </c>
      <c r="Q333" s="83"/>
      <c r="R333" s="83"/>
      <c r="S333" s="83"/>
      <c r="T333" s="83"/>
      <c r="U333" s="83"/>
      <c r="V333" s="83"/>
      <c r="W333" s="83"/>
      <c r="X333" s="68"/>
      <c r="Y333" s="68"/>
      <c r="Z333" s="68"/>
      <c r="AA333" s="68"/>
      <c r="AB333" s="68"/>
      <c r="AC333" s="68"/>
      <c r="AD333" s="68"/>
      <c r="AE333" s="68"/>
      <c r="AF333" s="68"/>
      <c r="AG333" s="68"/>
      <c r="AH333" s="68"/>
      <c r="AI333" s="68"/>
      <c r="AJ333" s="68"/>
      <c r="AK333" s="68"/>
      <c r="AL333" s="68"/>
      <c r="AM333" s="68"/>
      <c r="AN333" s="68"/>
      <c r="AO333" s="68"/>
      <c r="AP333" s="68"/>
      <c r="AQ333" s="68"/>
      <c r="AR333" s="68"/>
      <c r="AS333" s="68"/>
      <c r="AT333" s="68"/>
      <c r="AU333" s="68"/>
      <c r="AV333" s="68"/>
      <c r="AW333" s="68"/>
      <c r="AX333" s="68"/>
      <c r="AY333" s="68"/>
      <c r="AZ333" s="68"/>
    </row>
    <row r="334" spans="1:52" s="59" customFormat="1" x14ac:dyDescent="0.2">
      <c r="A334" s="56"/>
      <c r="B334" s="59" t="s">
        <v>530</v>
      </c>
      <c r="C334" s="59" t="s">
        <v>531</v>
      </c>
      <c r="D334" s="69">
        <v>448.25999999999993</v>
      </c>
      <c r="E334" s="70">
        <v>7475582.9699999997</v>
      </c>
      <c r="F334" s="69">
        <v>16676.890576897338</v>
      </c>
      <c r="G334" s="70">
        <v>8272657.1399999997</v>
      </c>
      <c r="H334" s="71">
        <v>18455.042029179494</v>
      </c>
      <c r="I334" s="72">
        <v>71.894882434301536</v>
      </c>
      <c r="J334" s="72">
        <v>201.39506090215505</v>
      </c>
      <c r="K334" s="72">
        <v>11093.998438406281</v>
      </c>
      <c r="L334" s="72">
        <v>7072.4105876054091</v>
      </c>
      <c r="M334" s="72">
        <v>15.343059831347881</v>
      </c>
      <c r="N334" s="67">
        <v>2505801.66</v>
      </c>
      <c r="O334" s="73">
        <v>5590.0630437692425</v>
      </c>
      <c r="P334" s="74">
        <f t="shared" si="22"/>
        <v>0</v>
      </c>
      <c r="Q334" s="83"/>
      <c r="R334" s="83"/>
      <c r="S334" s="83"/>
      <c r="T334" s="83"/>
      <c r="U334" s="83"/>
      <c r="V334" s="83"/>
      <c r="W334" s="83"/>
      <c r="X334" s="68"/>
      <c r="Y334" s="68"/>
      <c r="Z334" s="68"/>
      <c r="AA334" s="68"/>
      <c r="AB334" s="68"/>
      <c r="AC334" s="68"/>
      <c r="AD334" s="68"/>
      <c r="AE334" s="68"/>
      <c r="AF334" s="68"/>
      <c r="AG334" s="68"/>
      <c r="AH334" s="68"/>
      <c r="AI334" s="68"/>
      <c r="AJ334" s="68"/>
      <c r="AK334" s="68"/>
      <c r="AL334" s="68"/>
      <c r="AM334" s="68"/>
      <c r="AN334" s="68"/>
      <c r="AO334" s="68"/>
      <c r="AP334" s="68"/>
      <c r="AQ334" s="68"/>
      <c r="AR334" s="68"/>
      <c r="AS334" s="68"/>
      <c r="AT334" s="68"/>
      <c r="AU334" s="68"/>
      <c r="AV334" s="68"/>
      <c r="AW334" s="68"/>
      <c r="AX334" s="68"/>
      <c r="AY334" s="68"/>
      <c r="AZ334" s="68"/>
    </row>
    <row r="335" spans="1:52" s="59" customFormat="1" x14ac:dyDescent="0.2">
      <c r="A335" s="56"/>
      <c r="B335" s="59" t="s">
        <v>532</v>
      </c>
      <c r="C335" s="59" t="s">
        <v>533</v>
      </c>
      <c r="D335" s="69">
        <v>710.32</v>
      </c>
      <c r="E335" s="70">
        <v>9447337.7300000004</v>
      </c>
      <c r="F335" s="69">
        <v>13300.115060817659</v>
      </c>
      <c r="G335" s="70">
        <v>9385192.3900000006</v>
      </c>
      <c r="H335" s="71">
        <v>13212.625844689717</v>
      </c>
      <c r="I335" s="72">
        <v>215.34860344633404</v>
      </c>
      <c r="J335" s="72">
        <v>208.21412884333816</v>
      </c>
      <c r="K335" s="72">
        <v>10025.792389345646</v>
      </c>
      <c r="L335" s="72">
        <v>555.24854994931843</v>
      </c>
      <c r="M335" s="72">
        <v>2208.0221731050792</v>
      </c>
      <c r="N335" s="67">
        <v>843170.56</v>
      </c>
      <c r="O335" s="73">
        <v>1187.029169951571</v>
      </c>
      <c r="P335" s="74">
        <f t="shared" si="22"/>
        <v>0</v>
      </c>
      <c r="Q335" s="83"/>
      <c r="R335" s="83"/>
      <c r="S335" s="83"/>
      <c r="T335" s="83"/>
      <c r="U335" s="83"/>
      <c r="V335" s="83"/>
      <c r="W335" s="83"/>
      <c r="X335" s="68"/>
      <c r="Y335" s="68"/>
      <c r="Z335" s="68"/>
      <c r="AA335" s="68"/>
      <c r="AB335" s="68"/>
      <c r="AC335" s="68"/>
      <c r="AD335" s="68"/>
      <c r="AE335" s="68"/>
      <c r="AF335" s="68"/>
      <c r="AG335" s="68"/>
      <c r="AH335" s="68"/>
      <c r="AI335" s="68"/>
      <c r="AJ335" s="68"/>
      <c r="AK335" s="68"/>
      <c r="AL335" s="68"/>
      <c r="AM335" s="68"/>
      <c r="AN335" s="68"/>
      <c r="AO335" s="68"/>
      <c r="AP335" s="68"/>
      <c r="AQ335" s="68"/>
      <c r="AR335" s="68"/>
      <c r="AS335" s="68"/>
      <c r="AT335" s="68"/>
      <c r="AU335" s="68"/>
      <c r="AV335" s="68"/>
      <c r="AW335" s="68"/>
      <c r="AX335" s="68"/>
      <c r="AY335" s="68"/>
      <c r="AZ335" s="68"/>
    </row>
    <row r="336" spans="1:52" s="59" customFormat="1" x14ac:dyDescent="0.2">
      <c r="A336" s="56"/>
      <c r="B336" s="59" t="s">
        <v>534</v>
      </c>
      <c r="C336" s="59" t="s">
        <v>535</v>
      </c>
      <c r="D336" s="69">
        <v>1811.87</v>
      </c>
      <c r="E336" s="70">
        <v>20063948.309999999</v>
      </c>
      <c r="F336" s="69">
        <v>11073.613620182463</v>
      </c>
      <c r="G336" s="70">
        <v>20571835.940000001</v>
      </c>
      <c r="H336" s="71">
        <v>11353.924917350583</v>
      </c>
      <c r="I336" s="72">
        <v>1495.5827956751866</v>
      </c>
      <c r="J336" s="72">
        <v>127.67872971018893</v>
      </c>
      <c r="K336" s="72">
        <v>8835.6468344859186</v>
      </c>
      <c r="L336" s="72">
        <v>891.0056847345561</v>
      </c>
      <c r="M336" s="72">
        <v>4.0108727447333417</v>
      </c>
      <c r="N336" s="67">
        <v>1219366.18</v>
      </c>
      <c r="O336" s="73">
        <v>672.98767571624899</v>
      </c>
      <c r="P336" s="74">
        <f t="shared" si="22"/>
        <v>0</v>
      </c>
      <c r="Q336" s="83"/>
      <c r="R336" s="83"/>
      <c r="S336" s="83"/>
      <c r="T336" s="83"/>
      <c r="U336" s="83"/>
      <c r="V336" s="83"/>
      <c r="W336" s="83"/>
      <c r="X336" s="68"/>
      <c r="Y336" s="68"/>
      <c r="Z336" s="68"/>
      <c r="AA336" s="68"/>
      <c r="AB336" s="68"/>
      <c r="AC336" s="68"/>
      <c r="AD336" s="68"/>
      <c r="AE336" s="68"/>
      <c r="AF336" s="68"/>
      <c r="AG336" s="68"/>
      <c r="AH336" s="68"/>
      <c r="AI336" s="68"/>
      <c r="AJ336" s="68"/>
      <c r="AK336" s="68"/>
      <c r="AL336" s="68"/>
      <c r="AM336" s="68"/>
      <c r="AN336" s="68"/>
      <c r="AO336" s="68"/>
      <c r="AP336" s="68"/>
      <c r="AQ336" s="68"/>
      <c r="AR336" s="68"/>
      <c r="AS336" s="68"/>
      <c r="AT336" s="68"/>
      <c r="AU336" s="68"/>
      <c r="AV336" s="68"/>
      <c r="AW336" s="68"/>
      <c r="AX336" s="68"/>
      <c r="AY336" s="68"/>
      <c r="AZ336" s="68"/>
    </row>
    <row r="337" spans="1:52" s="59" customFormat="1" x14ac:dyDescent="0.2">
      <c r="A337" s="56"/>
      <c r="B337" s="59" t="s">
        <v>536</v>
      </c>
      <c r="C337" s="59" t="s">
        <v>537</v>
      </c>
      <c r="D337" s="69">
        <v>200.79</v>
      </c>
      <c r="E337" s="70">
        <v>1848980.67</v>
      </c>
      <c r="F337" s="69">
        <v>9208.5296578514863</v>
      </c>
      <c r="G337" s="70">
        <v>1937670.43</v>
      </c>
      <c r="H337" s="71">
        <v>9650.2337267792227</v>
      </c>
      <c r="I337" s="72">
        <v>1120.6576024702426</v>
      </c>
      <c r="J337" s="72">
        <v>237.91463718312667</v>
      </c>
      <c r="K337" s="72">
        <v>7034.1643508142834</v>
      </c>
      <c r="L337" s="72">
        <v>1257.4971363115694</v>
      </c>
      <c r="M337" s="72"/>
      <c r="N337" s="67">
        <v>435261.06</v>
      </c>
      <c r="O337" s="73">
        <v>2167.7427162707309</v>
      </c>
      <c r="P337" s="74">
        <f t="shared" si="22"/>
        <v>0</v>
      </c>
      <c r="Q337" s="83"/>
      <c r="R337" s="83"/>
      <c r="S337" s="83"/>
      <c r="T337" s="83"/>
      <c r="U337" s="83"/>
      <c r="V337" s="83"/>
      <c r="W337" s="83"/>
      <c r="X337" s="68"/>
      <c r="Y337" s="68"/>
      <c r="Z337" s="68"/>
      <c r="AA337" s="68"/>
      <c r="AB337" s="68"/>
      <c r="AC337" s="68"/>
      <c r="AD337" s="68"/>
      <c r="AE337" s="68"/>
      <c r="AF337" s="68"/>
      <c r="AG337" s="68"/>
      <c r="AH337" s="68"/>
      <c r="AI337" s="68"/>
      <c r="AJ337" s="68"/>
      <c r="AK337" s="68"/>
      <c r="AL337" s="68"/>
      <c r="AM337" s="68"/>
      <c r="AN337" s="68"/>
      <c r="AO337" s="68"/>
      <c r="AP337" s="68"/>
      <c r="AQ337" s="68"/>
      <c r="AR337" s="68"/>
      <c r="AS337" s="68"/>
      <c r="AT337" s="68"/>
      <c r="AU337" s="68"/>
      <c r="AV337" s="68"/>
      <c r="AW337" s="68"/>
      <c r="AX337" s="68"/>
      <c r="AY337" s="68"/>
      <c r="AZ337" s="68"/>
    </row>
    <row r="338" spans="1:52" s="59" customFormat="1" x14ac:dyDescent="0.2">
      <c r="A338" s="56"/>
      <c r="B338" s="59" t="s">
        <v>538</v>
      </c>
      <c r="C338" s="59" t="s">
        <v>539</v>
      </c>
      <c r="D338" s="69">
        <v>64.110000000000014</v>
      </c>
      <c r="E338" s="70">
        <v>963412.78</v>
      </c>
      <c r="F338" s="69">
        <v>15027.496178443298</v>
      </c>
      <c r="G338" s="70">
        <v>928346.05</v>
      </c>
      <c r="H338" s="71">
        <v>14480.518639837777</v>
      </c>
      <c r="I338" s="72">
        <v>1029.0146622991731</v>
      </c>
      <c r="J338" s="72">
        <v>207.08360630166894</v>
      </c>
      <c r="K338" s="72">
        <v>11061.778505693339</v>
      </c>
      <c r="L338" s="72">
        <v>2182.0179379192009</v>
      </c>
      <c r="M338" s="72">
        <v>0.62392762439557004</v>
      </c>
      <c r="N338" s="67">
        <v>202816.59</v>
      </c>
      <c r="O338" s="73">
        <v>3163.5718296677578</v>
      </c>
      <c r="P338" s="74">
        <f t="shared" si="22"/>
        <v>0</v>
      </c>
      <c r="Q338" s="83"/>
      <c r="R338" s="83"/>
      <c r="S338" s="83"/>
      <c r="T338" s="83"/>
      <c r="U338" s="83"/>
      <c r="V338" s="83"/>
      <c r="W338" s="83"/>
      <c r="X338" s="68"/>
      <c r="Y338" s="68"/>
      <c r="Z338" s="68"/>
      <c r="AA338" s="68"/>
      <c r="AB338" s="68"/>
      <c r="AC338" s="68"/>
      <c r="AD338" s="68"/>
      <c r="AE338" s="68"/>
      <c r="AF338" s="68"/>
      <c r="AG338" s="68"/>
      <c r="AH338" s="68"/>
      <c r="AI338" s="68"/>
      <c r="AJ338" s="68"/>
      <c r="AK338" s="68"/>
      <c r="AL338" s="68"/>
      <c r="AM338" s="68"/>
      <c r="AN338" s="68"/>
      <c r="AO338" s="68"/>
      <c r="AP338" s="68"/>
      <c r="AQ338" s="68"/>
      <c r="AR338" s="68"/>
      <c r="AS338" s="68"/>
      <c r="AT338" s="68"/>
      <c r="AU338" s="68"/>
      <c r="AV338" s="68"/>
      <c r="AW338" s="68"/>
      <c r="AX338" s="68"/>
      <c r="AY338" s="68"/>
      <c r="AZ338" s="68"/>
    </row>
    <row r="339" spans="1:52" s="59" customFormat="1" x14ac:dyDescent="0.2">
      <c r="A339" s="56"/>
      <c r="B339" s="59" t="s">
        <v>540</v>
      </c>
      <c r="C339" s="59" t="s">
        <v>92</v>
      </c>
      <c r="D339" s="69">
        <v>26.5</v>
      </c>
      <c r="E339" s="70">
        <v>464096.37</v>
      </c>
      <c r="F339" s="69">
        <v>17513.070566037735</v>
      </c>
      <c r="G339" s="70">
        <v>519060.74</v>
      </c>
      <c r="H339" s="71">
        <v>19587.197735849055</v>
      </c>
      <c r="I339" s="72">
        <v>704.63094339622637</v>
      </c>
      <c r="J339" s="72">
        <v>257.89283018867923</v>
      </c>
      <c r="K339" s="72">
        <v>15438.796981132073</v>
      </c>
      <c r="L339" s="72">
        <v>3185.8769811320753</v>
      </c>
      <c r="M339" s="72"/>
      <c r="N339" s="67">
        <v>215205.02</v>
      </c>
      <c r="O339" s="73">
        <v>8120.9441509433955</v>
      </c>
      <c r="P339" s="74">
        <f t="shared" si="22"/>
        <v>0</v>
      </c>
      <c r="Q339" s="83"/>
      <c r="R339" s="83"/>
      <c r="S339" s="83"/>
      <c r="T339" s="83"/>
      <c r="U339" s="83"/>
      <c r="V339" s="83"/>
      <c r="W339" s="83"/>
      <c r="X339" s="68"/>
      <c r="Y339" s="68"/>
      <c r="Z339" s="68"/>
      <c r="AA339" s="68"/>
      <c r="AB339" s="68"/>
      <c r="AC339" s="68"/>
      <c r="AD339" s="68"/>
      <c r="AE339" s="68"/>
      <c r="AF339" s="68"/>
      <c r="AG339" s="68"/>
      <c r="AH339" s="68"/>
      <c r="AI339" s="68"/>
      <c r="AJ339" s="68"/>
      <c r="AK339" s="68"/>
      <c r="AL339" s="68"/>
      <c r="AM339" s="68"/>
      <c r="AN339" s="68"/>
      <c r="AO339" s="68"/>
      <c r="AP339" s="68"/>
      <c r="AQ339" s="68"/>
      <c r="AR339" s="68"/>
      <c r="AS339" s="68"/>
      <c r="AT339" s="68"/>
      <c r="AU339" s="68"/>
      <c r="AV339" s="68"/>
      <c r="AW339" s="68"/>
      <c r="AX339" s="68"/>
      <c r="AY339" s="68"/>
      <c r="AZ339" s="68"/>
    </row>
    <row r="340" spans="1:52" s="59" customFormat="1" x14ac:dyDescent="0.2">
      <c r="A340" s="56"/>
      <c r="B340" s="59" t="s">
        <v>541</v>
      </c>
      <c r="C340" s="59" t="s">
        <v>542</v>
      </c>
      <c r="D340" s="69">
        <v>158.00999999999996</v>
      </c>
      <c r="E340" s="70">
        <v>2893623.83</v>
      </c>
      <c r="F340" s="69">
        <v>18312.915828112149</v>
      </c>
      <c r="G340" s="70">
        <v>3016506.98</v>
      </c>
      <c r="H340" s="71">
        <v>19090.608062780841</v>
      </c>
      <c r="I340" s="72">
        <v>806.25194607936226</v>
      </c>
      <c r="J340" s="72">
        <v>230.20916397696354</v>
      </c>
      <c r="K340" s="72">
        <v>15337.222137839382</v>
      </c>
      <c r="L340" s="72">
        <v>2390.066767926081</v>
      </c>
      <c r="M340" s="72">
        <v>326.85804695905335</v>
      </c>
      <c r="N340" s="67">
        <v>578608.59</v>
      </c>
      <c r="O340" s="73">
        <v>3661.8479210176579</v>
      </c>
      <c r="P340" s="74">
        <f t="shared" si="22"/>
        <v>0</v>
      </c>
      <c r="Q340" s="83"/>
      <c r="R340" s="83"/>
      <c r="S340" s="83"/>
      <c r="T340" s="83"/>
      <c r="U340" s="83"/>
      <c r="V340" s="83"/>
      <c r="W340" s="83"/>
      <c r="X340" s="68"/>
      <c r="Y340" s="68"/>
      <c r="Z340" s="68"/>
      <c r="AA340" s="68"/>
      <c r="AB340" s="68"/>
      <c r="AC340" s="68"/>
      <c r="AD340" s="68"/>
      <c r="AE340" s="68"/>
      <c r="AF340" s="68"/>
      <c r="AG340" s="68"/>
      <c r="AH340" s="68"/>
      <c r="AI340" s="68"/>
      <c r="AJ340" s="68"/>
      <c r="AK340" s="68"/>
      <c r="AL340" s="68"/>
      <c r="AM340" s="68"/>
      <c r="AN340" s="68"/>
      <c r="AO340" s="68"/>
      <c r="AP340" s="68"/>
      <c r="AQ340" s="68"/>
      <c r="AR340" s="68"/>
      <c r="AS340" s="68"/>
      <c r="AT340" s="68"/>
      <c r="AU340" s="68"/>
      <c r="AV340" s="68"/>
      <c r="AW340" s="68"/>
      <c r="AX340" s="68"/>
      <c r="AY340" s="68"/>
      <c r="AZ340" s="68"/>
    </row>
    <row r="341" spans="1:52" s="59" customFormat="1" x14ac:dyDescent="0.2">
      <c r="A341" s="56"/>
      <c r="B341" s="59" t="s">
        <v>543</v>
      </c>
      <c r="C341" s="59" t="s">
        <v>544</v>
      </c>
      <c r="D341" s="69">
        <v>935.4899999999999</v>
      </c>
      <c r="E341" s="70">
        <v>10156714.9</v>
      </c>
      <c r="F341" s="69">
        <v>10857.106863782617</v>
      </c>
      <c r="G341" s="70">
        <v>10916898.039999999</v>
      </c>
      <c r="H341" s="71">
        <v>11669.711103272082</v>
      </c>
      <c r="I341" s="72">
        <v>241.1918566740425</v>
      </c>
      <c r="J341" s="72">
        <v>522.94456381147847</v>
      </c>
      <c r="K341" s="72">
        <v>8535.3077638456853</v>
      </c>
      <c r="L341" s="72">
        <v>826.34773220451314</v>
      </c>
      <c r="M341" s="72">
        <v>1543.9191867363629</v>
      </c>
      <c r="N341" s="67">
        <v>747231.81</v>
      </c>
      <c r="O341" s="73">
        <v>798.75980502196728</v>
      </c>
      <c r="P341" s="74">
        <f t="shared" si="22"/>
        <v>0</v>
      </c>
      <c r="Q341" s="83"/>
      <c r="R341" s="83"/>
      <c r="S341" s="83"/>
      <c r="T341" s="83"/>
      <c r="U341" s="83"/>
      <c r="V341" s="83"/>
      <c r="W341" s="83"/>
      <c r="X341" s="68"/>
      <c r="Y341" s="68"/>
      <c r="Z341" s="68"/>
      <c r="AA341" s="68"/>
      <c r="AB341" s="68"/>
      <c r="AC341" s="68"/>
      <c r="AD341" s="68"/>
      <c r="AE341" s="68"/>
      <c r="AF341" s="68"/>
      <c r="AG341" s="68"/>
      <c r="AH341" s="68"/>
      <c r="AI341" s="68"/>
      <c r="AJ341" s="68"/>
      <c r="AK341" s="68"/>
      <c r="AL341" s="68"/>
      <c r="AM341" s="68"/>
      <c r="AN341" s="68"/>
      <c r="AO341" s="68"/>
      <c r="AP341" s="68"/>
      <c r="AQ341" s="68"/>
      <c r="AR341" s="68"/>
      <c r="AS341" s="68"/>
      <c r="AT341" s="68"/>
      <c r="AU341" s="68"/>
      <c r="AV341" s="68"/>
      <c r="AW341" s="68"/>
      <c r="AX341" s="68"/>
      <c r="AY341" s="68"/>
      <c r="AZ341" s="68"/>
    </row>
    <row r="342" spans="1:52" s="59" customFormat="1" x14ac:dyDescent="0.2">
      <c r="A342" s="56"/>
      <c r="B342" s="59" t="s">
        <v>545</v>
      </c>
      <c r="C342" s="59" t="s">
        <v>546</v>
      </c>
      <c r="D342" s="69">
        <v>215.86999999999998</v>
      </c>
      <c r="E342" s="70">
        <v>3174936.21</v>
      </c>
      <c r="F342" s="69">
        <v>14707.630564691714</v>
      </c>
      <c r="G342" s="70">
        <v>3414200.74</v>
      </c>
      <c r="H342" s="71">
        <v>15816.003798582484</v>
      </c>
      <c r="I342" s="72">
        <v>1572.1659795247142</v>
      </c>
      <c r="J342" s="72">
        <v>248.01570389586328</v>
      </c>
      <c r="K342" s="72">
        <v>12691.183212118407</v>
      </c>
      <c r="L342" s="72">
        <v>1250.224301663038</v>
      </c>
      <c r="M342" s="72">
        <v>54.414601380460468</v>
      </c>
      <c r="N342" s="67">
        <v>383845.56</v>
      </c>
      <c r="O342" s="73">
        <v>1778.1329503868071</v>
      </c>
      <c r="P342" s="74">
        <f t="shared" si="22"/>
        <v>0</v>
      </c>
      <c r="Q342" s="83"/>
      <c r="R342" s="83"/>
      <c r="S342" s="83"/>
      <c r="T342" s="83"/>
      <c r="U342" s="83"/>
      <c r="V342" s="83"/>
      <c r="W342" s="83"/>
      <c r="X342" s="68"/>
      <c r="Y342" s="68"/>
      <c r="Z342" s="68"/>
      <c r="AA342" s="68"/>
      <c r="AB342" s="68"/>
      <c r="AC342" s="68"/>
      <c r="AD342" s="68"/>
      <c r="AE342" s="68"/>
      <c r="AF342" s="68"/>
      <c r="AG342" s="68"/>
      <c r="AH342" s="68"/>
      <c r="AI342" s="68"/>
      <c r="AJ342" s="68"/>
      <c r="AK342" s="68"/>
      <c r="AL342" s="68"/>
      <c r="AM342" s="68"/>
      <c r="AN342" s="68"/>
      <c r="AO342" s="68"/>
      <c r="AP342" s="68"/>
      <c r="AQ342" s="68"/>
      <c r="AR342" s="68"/>
      <c r="AS342" s="68"/>
      <c r="AT342" s="68"/>
      <c r="AU342" s="68"/>
      <c r="AV342" s="68"/>
      <c r="AW342" s="68"/>
      <c r="AX342" s="68"/>
      <c r="AY342" s="68"/>
      <c r="AZ342" s="68"/>
    </row>
    <row r="343" spans="1:52" s="59" customFormat="1" x14ac:dyDescent="0.2">
      <c r="A343" s="56"/>
      <c r="B343" s="59" t="s">
        <v>547</v>
      </c>
      <c r="C343" s="59" t="s">
        <v>548</v>
      </c>
      <c r="D343" s="69">
        <v>895.16000000000008</v>
      </c>
      <c r="E343" s="70">
        <v>9738151.9199999999</v>
      </c>
      <c r="F343" s="69">
        <v>10878.671879887394</v>
      </c>
      <c r="G343" s="70">
        <v>10103432</v>
      </c>
      <c r="H343" s="71">
        <v>11286.733097993654</v>
      </c>
      <c r="I343" s="72">
        <v>1460.9545667813575</v>
      </c>
      <c r="J343" s="72">
        <v>210.43206801018809</v>
      </c>
      <c r="K343" s="72">
        <v>8671.8045153938965</v>
      </c>
      <c r="L343" s="72">
        <v>844.32327181732876</v>
      </c>
      <c r="M343" s="72">
        <v>99.218675990884293</v>
      </c>
      <c r="N343" s="67">
        <v>811929.97</v>
      </c>
      <c r="O343" s="73">
        <v>907.02217480673835</v>
      </c>
      <c r="P343" s="74">
        <f t="shared" si="22"/>
        <v>0</v>
      </c>
      <c r="Q343" s="83"/>
      <c r="R343" s="83"/>
      <c r="S343" s="83"/>
      <c r="T343" s="83"/>
      <c r="U343" s="83"/>
      <c r="V343" s="83"/>
      <c r="W343" s="83"/>
      <c r="X343" s="68"/>
      <c r="Y343" s="68"/>
      <c r="Z343" s="68"/>
      <c r="AA343" s="68"/>
      <c r="AB343" s="68"/>
      <c r="AC343" s="68"/>
      <c r="AD343" s="68"/>
      <c r="AE343" s="68"/>
      <c r="AF343" s="68"/>
      <c r="AG343" s="68"/>
      <c r="AH343" s="68"/>
      <c r="AI343" s="68"/>
      <c r="AJ343" s="68"/>
      <c r="AK343" s="68"/>
      <c r="AL343" s="68"/>
      <c r="AM343" s="68"/>
      <c r="AN343" s="68"/>
      <c r="AO343" s="68"/>
      <c r="AP343" s="68"/>
      <c r="AQ343" s="68"/>
      <c r="AR343" s="68"/>
      <c r="AS343" s="68"/>
      <c r="AT343" s="68"/>
      <c r="AU343" s="68"/>
      <c r="AV343" s="68"/>
      <c r="AW343" s="68"/>
      <c r="AX343" s="68"/>
      <c r="AY343" s="68"/>
      <c r="AZ343" s="68"/>
    </row>
    <row r="344" spans="1:52" s="49" customFormat="1" x14ac:dyDescent="0.2">
      <c r="A344" s="75"/>
      <c r="C344" s="49" t="s">
        <v>35</v>
      </c>
      <c r="D344" s="48">
        <f>SUM(D332:D343)</f>
        <v>6321.4199999999992</v>
      </c>
      <c r="E344" s="47">
        <f>SUM(E332:E343)</f>
        <v>76350627.839999989</v>
      </c>
      <c r="F344" s="77">
        <f>E344/D344</f>
        <v>12078.081798077013</v>
      </c>
      <c r="G344" s="49">
        <f>SUM(G332:G343)</f>
        <v>79279372.539999992</v>
      </c>
      <c r="H344" s="76">
        <f>G344/D344</f>
        <v>12541.386672614697</v>
      </c>
      <c r="I344" s="53">
        <f>'[1]Master by county 1516'!O342</f>
        <v>1001.0376861527947</v>
      </c>
      <c r="J344" s="53">
        <f>'[1]Master by county 1516'!AM342</f>
        <v>223.69205969544819</v>
      </c>
      <c r="K344" s="77">
        <f>'[1]Master by county 1516'!BM342</f>
        <v>9385.3353107371458</v>
      </c>
      <c r="L344" s="77">
        <f>'[1]Master by county 1516'!DZ342</f>
        <v>1410.517475503922</v>
      </c>
      <c r="M344" s="77">
        <f>'[1]Master by county 1516'!EZ342</f>
        <v>520.80414052538833</v>
      </c>
      <c r="N344" s="90">
        <f>SUM(N332:N343)</f>
        <v>9307154.6999999993</v>
      </c>
      <c r="O344" s="78">
        <f>N344/D344</f>
        <v>1472.3202539935648</v>
      </c>
      <c r="P344" s="74">
        <f t="shared" si="22"/>
        <v>0</v>
      </c>
      <c r="Q344" s="43"/>
      <c r="R344" s="43"/>
      <c r="S344" s="43"/>
      <c r="T344" s="43"/>
      <c r="U344" s="43"/>
      <c r="V344" s="43"/>
      <c r="W344" s="43"/>
      <c r="X344" s="43"/>
      <c r="Y344" s="43"/>
      <c r="Z344" s="43"/>
      <c r="AA344" s="43"/>
      <c r="AB344" s="43"/>
      <c r="AC344" s="43"/>
      <c r="AD344" s="43"/>
      <c r="AE344" s="43"/>
      <c r="AF344" s="43"/>
      <c r="AG344" s="43"/>
      <c r="AH344" s="43"/>
      <c r="AI344" s="43"/>
      <c r="AJ344" s="43"/>
      <c r="AK344" s="43"/>
      <c r="AL344" s="43"/>
      <c r="AM344" s="43"/>
      <c r="AN344" s="43"/>
      <c r="AO344" s="43"/>
      <c r="AP344" s="43"/>
      <c r="AQ344" s="43"/>
      <c r="AR344" s="43"/>
      <c r="AS344" s="43"/>
      <c r="AT344" s="43"/>
      <c r="AU344" s="43"/>
      <c r="AV344" s="43"/>
      <c r="AW344" s="43"/>
      <c r="AX344" s="43"/>
      <c r="AY344" s="43"/>
      <c r="AZ344" s="43"/>
    </row>
    <row r="345" spans="1:52" customFormat="1" ht="4.5" customHeight="1" x14ac:dyDescent="0.2">
      <c r="A345" s="79"/>
      <c r="B345" s="80"/>
      <c r="C345" s="80"/>
      <c r="D345" s="80"/>
      <c r="E345" s="81"/>
      <c r="F345" s="80"/>
      <c r="G345" s="81"/>
      <c r="H345" s="80"/>
      <c r="I345" s="80"/>
      <c r="J345" s="80"/>
      <c r="K345" s="80"/>
      <c r="L345" s="80"/>
      <c r="M345" s="80"/>
      <c r="N345" s="81"/>
      <c r="O345" s="82"/>
    </row>
    <row r="346" spans="1:52" s="59" customFormat="1" x14ac:dyDescent="0.2">
      <c r="A346" s="75" t="s">
        <v>549</v>
      </c>
      <c r="C346" s="49"/>
      <c r="D346" s="48"/>
      <c r="E346" s="47"/>
      <c r="F346" s="69"/>
      <c r="G346" s="49"/>
      <c r="H346" s="84"/>
      <c r="I346" s="48"/>
      <c r="J346" s="53"/>
      <c r="K346" s="48"/>
      <c r="L346" s="53"/>
      <c r="M346" s="53"/>
      <c r="N346" s="49"/>
      <c r="O346" s="50"/>
      <c r="P346" s="74">
        <f t="shared" si="22"/>
        <v>0</v>
      </c>
      <c r="Q346" s="68"/>
      <c r="R346" s="68"/>
      <c r="S346" s="68"/>
      <c r="T346" s="68"/>
      <c r="U346" s="68"/>
      <c r="V346" s="68"/>
      <c r="W346" s="68"/>
      <c r="X346" s="68"/>
      <c r="Y346" s="68"/>
      <c r="Z346" s="68"/>
      <c r="AA346" s="68"/>
      <c r="AB346" s="68"/>
      <c r="AC346" s="68"/>
      <c r="AD346" s="68"/>
      <c r="AE346" s="68"/>
      <c r="AF346" s="68"/>
      <c r="AG346" s="68"/>
      <c r="AH346" s="68"/>
      <c r="AI346" s="68"/>
      <c r="AJ346" s="68"/>
      <c r="AK346" s="68"/>
      <c r="AL346" s="68"/>
      <c r="AM346" s="68"/>
      <c r="AN346" s="68"/>
      <c r="AO346" s="68"/>
      <c r="AP346" s="68"/>
      <c r="AQ346" s="68"/>
      <c r="AR346" s="68"/>
      <c r="AS346" s="68"/>
      <c r="AT346" s="68"/>
      <c r="AU346" s="68"/>
      <c r="AV346" s="68"/>
      <c r="AW346" s="68"/>
      <c r="AX346" s="68"/>
      <c r="AY346" s="68"/>
      <c r="AZ346" s="68"/>
    </row>
    <row r="347" spans="1:52" s="59" customFormat="1" x14ac:dyDescent="0.2">
      <c r="A347" s="56"/>
      <c r="B347" s="59" t="s">
        <v>550</v>
      </c>
      <c r="C347" s="59" t="s">
        <v>551</v>
      </c>
      <c r="D347" s="69">
        <v>5660.2500000000009</v>
      </c>
      <c r="E347" s="70">
        <v>57543208.729999997</v>
      </c>
      <c r="F347" s="69">
        <v>10166.195615034669</v>
      </c>
      <c r="G347" s="70">
        <v>61509023.229999997</v>
      </c>
      <c r="H347" s="71">
        <v>10866.838607835341</v>
      </c>
      <c r="I347" s="72">
        <v>1831.649299942582</v>
      </c>
      <c r="J347" s="72">
        <v>189.75699659909012</v>
      </c>
      <c r="K347" s="72">
        <v>8084.8110807826497</v>
      </c>
      <c r="L347" s="72">
        <v>751.13158782739276</v>
      </c>
      <c r="M347" s="72">
        <v>9.4896426836270464</v>
      </c>
      <c r="N347" s="67">
        <v>7490900.4199999999</v>
      </c>
      <c r="O347" s="73">
        <v>1323.4221845324851</v>
      </c>
      <c r="P347" s="74">
        <f t="shared" si="22"/>
        <v>0</v>
      </c>
      <c r="Q347" s="83"/>
      <c r="R347" s="83"/>
      <c r="S347" s="83"/>
      <c r="T347" s="83"/>
      <c r="U347" s="83"/>
      <c r="V347" s="83"/>
      <c r="W347" s="83"/>
      <c r="X347" s="68"/>
      <c r="Y347" s="68"/>
      <c r="Z347" s="68"/>
      <c r="AA347" s="68"/>
      <c r="AB347" s="68"/>
      <c r="AC347" s="68"/>
      <c r="AD347" s="68"/>
      <c r="AE347" s="68"/>
      <c r="AF347" s="68"/>
      <c r="AG347" s="68"/>
      <c r="AH347" s="68"/>
      <c r="AI347" s="68"/>
      <c r="AJ347" s="68"/>
      <c r="AK347" s="68"/>
      <c r="AL347" s="68"/>
      <c r="AM347" s="68"/>
      <c r="AN347" s="68"/>
      <c r="AO347" s="68"/>
      <c r="AP347" s="68"/>
      <c r="AQ347" s="68"/>
      <c r="AR347" s="68"/>
      <c r="AS347" s="68"/>
      <c r="AT347" s="68"/>
      <c r="AU347" s="68"/>
      <c r="AV347" s="68"/>
      <c r="AW347" s="68"/>
      <c r="AX347" s="68"/>
      <c r="AY347" s="68"/>
      <c r="AZ347" s="68"/>
    </row>
    <row r="348" spans="1:52" s="59" customFormat="1" x14ac:dyDescent="0.2">
      <c r="A348" s="56"/>
      <c r="B348" s="59" t="s">
        <v>552</v>
      </c>
      <c r="C348" s="59" t="s">
        <v>553</v>
      </c>
      <c r="D348" s="69">
        <v>14918.66</v>
      </c>
      <c r="E348" s="70">
        <v>164416564.66999999</v>
      </c>
      <c r="F348" s="69">
        <v>11020.866798358566</v>
      </c>
      <c r="G348" s="70">
        <v>165329809.88999999</v>
      </c>
      <c r="H348" s="71">
        <v>11082.081761364625</v>
      </c>
      <c r="I348" s="72">
        <v>2201.2668329461226</v>
      </c>
      <c r="J348" s="72">
        <v>279.03106244126479</v>
      </c>
      <c r="K348" s="72">
        <v>7818.2768780842252</v>
      </c>
      <c r="L348" s="72">
        <v>765.45430420694618</v>
      </c>
      <c r="M348" s="72">
        <v>18.052683686068317</v>
      </c>
      <c r="N348" s="67">
        <v>15091783.65</v>
      </c>
      <c r="O348" s="73">
        <v>1011.6045040238199</v>
      </c>
      <c r="P348" s="74">
        <f t="shared" si="22"/>
        <v>0</v>
      </c>
      <c r="Q348" s="83"/>
      <c r="R348" s="83"/>
      <c r="S348" s="83"/>
      <c r="T348" s="83"/>
      <c r="U348" s="83"/>
      <c r="V348" s="83"/>
      <c r="W348" s="83"/>
      <c r="X348" s="68"/>
      <c r="Y348" s="68"/>
      <c r="Z348" s="68"/>
      <c r="AA348" s="68"/>
      <c r="AB348" s="68"/>
      <c r="AC348" s="68"/>
      <c r="AD348" s="68"/>
      <c r="AE348" s="68"/>
      <c r="AF348" s="68"/>
      <c r="AG348" s="68"/>
      <c r="AH348" s="68"/>
      <c r="AI348" s="68"/>
      <c r="AJ348" s="68"/>
      <c r="AK348" s="68"/>
      <c r="AL348" s="68"/>
      <c r="AM348" s="68"/>
      <c r="AN348" s="68"/>
      <c r="AO348" s="68"/>
      <c r="AP348" s="68"/>
      <c r="AQ348" s="68"/>
      <c r="AR348" s="68"/>
      <c r="AS348" s="68"/>
      <c r="AT348" s="68"/>
      <c r="AU348" s="68"/>
      <c r="AV348" s="68"/>
      <c r="AW348" s="68"/>
      <c r="AX348" s="68"/>
      <c r="AY348" s="68"/>
      <c r="AZ348" s="68"/>
    </row>
    <row r="349" spans="1:52" s="59" customFormat="1" x14ac:dyDescent="0.2">
      <c r="A349" s="56"/>
      <c r="B349" s="59" t="s">
        <v>554</v>
      </c>
      <c r="C349" s="59" t="s">
        <v>555</v>
      </c>
      <c r="D349" s="69">
        <v>6838.1100000000006</v>
      </c>
      <c r="E349" s="70">
        <v>73008918.209999993</v>
      </c>
      <c r="F349" s="69">
        <v>10676.768611502299</v>
      </c>
      <c r="G349" s="70">
        <v>73174956.659999996</v>
      </c>
      <c r="H349" s="71">
        <v>10701.049948011949</v>
      </c>
      <c r="I349" s="72">
        <v>2126.1165643723189</v>
      </c>
      <c r="J349" s="72">
        <v>302.6172860629618</v>
      </c>
      <c r="K349" s="72">
        <v>7797.6325885368897</v>
      </c>
      <c r="L349" s="72">
        <v>472.46544293671792</v>
      </c>
      <c r="M349" s="72">
        <v>2.2180661030606408</v>
      </c>
      <c r="N349" s="67">
        <v>8119258.5599999996</v>
      </c>
      <c r="O349" s="73">
        <v>1187.3541899735451</v>
      </c>
      <c r="P349" s="74">
        <f t="shared" si="22"/>
        <v>0</v>
      </c>
      <c r="Q349" s="83"/>
      <c r="R349" s="83"/>
      <c r="S349" s="83"/>
      <c r="T349" s="83"/>
      <c r="U349" s="83"/>
      <c r="V349" s="83"/>
      <c r="W349" s="83"/>
      <c r="X349" s="68"/>
      <c r="Y349" s="68"/>
      <c r="Z349" s="68"/>
      <c r="AA349" s="68"/>
      <c r="AB349" s="68"/>
      <c r="AC349" s="68"/>
      <c r="AD349" s="68"/>
      <c r="AE349" s="68"/>
      <c r="AF349" s="68"/>
      <c r="AG349" s="68"/>
      <c r="AH349" s="68"/>
      <c r="AI349" s="68"/>
      <c r="AJ349" s="68"/>
      <c r="AK349" s="68"/>
      <c r="AL349" s="68"/>
      <c r="AM349" s="68"/>
      <c r="AN349" s="68"/>
      <c r="AO349" s="68"/>
      <c r="AP349" s="68"/>
      <c r="AQ349" s="68"/>
      <c r="AR349" s="68"/>
      <c r="AS349" s="68"/>
      <c r="AT349" s="68"/>
      <c r="AU349" s="68"/>
      <c r="AV349" s="68"/>
      <c r="AW349" s="68"/>
      <c r="AX349" s="68"/>
      <c r="AY349" s="68"/>
      <c r="AZ349" s="68"/>
    </row>
    <row r="350" spans="1:52" s="59" customFormat="1" x14ac:dyDescent="0.2">
      <c r="A350" s="56"/>
      <c r="B350" s="59" t="s">
        <v>556</v>
      </c>
      <c r="C350" s="59" t="s">
        <v>557</v>
      </c>
      <c r="D350" s="69">
        <v>9795.6</v>
      </c>
      <c r="E350" s="70">
        <v>107993882.03</v>
      </c>
      <c r="F350" s="69">
        <v>11024.733761076401</v>
      </c>
      <c r="G350" s="70">
        <v>108858249.02</v>
      </c>
      <c r="H350" s="71">
        <v>11112.974092449671</v>
      </c>
      <c r="I350" s="72">
        <v>2359.1718281677486</v>
      </c>
      <c r="J350" s="72">
        <v>361.34508759034668</v>
      </c>
      <c r="K350" s="72">
        <v>7702.6021989464662</v>
      </c>
      <c r="L350" s="72">
        <v>578.40975948384994</v>
      </c>
      <c r="M350" s="72">
        <v>111.44521826126014</v>
      </c>
      <c r="N350" s="67">
        <v>6120286.6900000004</v>
      </c>
      <c r="O350" s="73">
        <v>624.7995722569317</v>
      </c>
      <c r="P350" s="74">
        <f t="shared" si="22"/>
        <v>0</v>
      </c>
      <c r="Q350" s="83"/>
      <c r="R350" s="83"/>
      <c r="S350" s="83"/>
      <c r="T350" s="83"/>
      <c r="U350" s="83"/>
      <c r="V350" s="83"/>
      <c r="W350" s="83"/>
      <c r="X350" s="68"/>
      <c r="Y350" s="68"/>
      <c r="Z350" s="68"/>
      <c r="AA350" s="68"/>
      <c r="AB350" s="68"/>
      <c r="AC350" s="68"/>
      <c r="AD350" s="68"/>
      <c r="AE350" s="68"/>
      <c r="AF350" s="68"/>
      <c r="AG350" s="68"/>
      <c r="AH350" s="68"/>
      <c r="AI350" s="68"/>
      <c r="AJ350" s="68"/>
      <c r="AK350" s="68"/>
      <c r="AL350" s="68"/>
      <c r="AM350" s="68"/>
      <c r="AN350" s="68"/>
      <c r="AO350" s="68"/>
      <c r="AP350" s="68"/>
      <c r="AQ350" s="68"/>
      <c r="AR350" s="68"/>
      <c r="AS350" s="68"/>
      <c r="AT350" s="68"/>
      <c r="AU350" s="68"/>
      <c r="AV350" s="68"/>
      <c r="AW350" s="68"/>
      <c r="AX350" s="68"/>
      <c r="AY350" s="68"/>
      <c r="AZ350" s="68"/>
    </row>
    <row r="351" spans="1:52" s="59" customFormat="1" x14ac:dyDescent="0.2">
      <c r="A351" s="56"/>
      <c r="B351" s="59" t="s">
        <v>558</v>
      </c>
      <c r="C351" s="59" t="s">
        <v>559</v>
      </c>
      <c r="D351" s="69">
        <v>804.01999999999987</v>
      </c>
      <c r="E351" s="70">
        <v>9267085.5399999991</v>
      </c>
      <c r="F351" s="69">
        <v>11525.939081117385</v>
      </c>
      <c r="G351" s="70">
        <v>9304211.8699999992</v>
      </c>
      <c r="H351" s="71">
        <v>11572.114959826871</v>
      </c>
      <c r="I351" s="72">
        <v>2075.2396582174579</v>
      </c>
      <c r="J351" s="72">
        <v>288.25857565732201</v>
      </c>
      <c r="K351" s="72">
        <v>8441.7709509713695</v>
      </c>
      <c r="L351" s="72">
        <v>744.85869754483724</v>
      </c>
      <c r="M351" s="72">
        <v>21.987077435884682</v>
      </c>
      <c r="N351" s="67">
        <v>986622.42</v>
      </c>
      <c r="O351" s="73">
        <v>1227.1117882639737</v>
      </c>
      <c r="P351" s="74">
        <f t="shared" si="22"/>
        <v>0</v>
      </c>
      <c r="Q351" s="83"/>
      <c r="R351" s="83"/>
      <c r="S351" s="83"/>
      <c r="T351" s="83"/>
      <c r="U351" s="83"/>
      <c r="V351" s="83"/>
      <c r="W351" s="83"/>
      <c r="X351" s="68"/>
      <c r="Y351" s="68"/>
      <c r="Z351" s="68"/>
      <c r="AA351" s="68"/>
      <c r="AB351" s="68"/>
      <c r="AC351" s="68"/>
      <c r="AD351" s="68"/>
      <c r="AE351" s="68"/>
      <c r="AF351" s="68"/>
      <c r="AG351" s="68"/>
      <c r="AH351" s="68"/>
      <c r="AI351" s="68"/>
      <c r="AJ351" s="68"/>
      <c r="AK351" s="68"/>
      <c r="AL351" s="68"/>
      <c r="AM351" s="68"/>
      <c r="AN351" s="68"/>
      <c r="AO351" s="68"/>
      <c r="AP351" s="68"/>
      <c r="AQ351" s="68"/>
      <c r="AR351" s="68"/>
      <c r="AS351" s="68"/>
      <c r="AT351" s="68"/>
      <c r="AU351" s="68"/>
      <c r="AV351" s="68"/>
      <c r="AW351" s="68"/>
      <c r="AX351" s="68"/>
      <c r="AY351" s="68"/>
      <c r="AZ351" s="68"/>
    </row>
    <row r="352" spans="1:52" s="59" customFormat="1" x14ac:dyDescent="0.2">
      <c r="A352" s="56"/>
      <c r="B352" s="59" t="s">
        <v>560</v>
      </c>
      <c r="C352" s="59" t="s">
        <v>561</v>
      </c>
      <c r="D352" s="69">
        <v>630.15</v>
      </c>
      <c r="E352" s="70">
        <v>7853768.96</v>
      </c>
      <c r="F352" s="69">
        <v>12463.332476394509</v>
      </c>
      <c r="G352" s="70">
        <v>8152054.7000000002</v>
      </c>
      <c r="H352" s="71">
        <v>12936.689200983894</v>
      </c>
      <c r="I352" s="72">
        <v>3576.0349757994127</v>
      </c>
      <c r="J352" s="72">
        <v>513.81190192811243</v>
      </c>
      <c r="K352" s="72">
        <v>8283.6438467031639</v>
      </c>
      <c r="L352" s="72">
        <v>559.04735380464967</v>
      </c>
      <c r="M352" s="72">
        <v>4.1511227485519324</v>
      </c>
      <c r="N352" s="67">
        <v>2435912.17</v>
      </c>
      <c r="O352" s="73">
        <v>3865.6068713798304</v>
      </c>
      <c r="P352" s="74">
        <f t="shared" si="22"/>
        <v>0</v>
      </c>
      <c r="Q352" s="83"/>
      <c r="R352" s="83"/>
      <c r="S352" s="83"/>
      <c r="T352" s="83"/>
      <c r="U352" s="83"/>
      <c r="V352" s="83"/>
      <c r="W352" s="83"/>
      <c r="X352" s="68"/>
      <c r="Y352" s="68"/>
      <c r="Z352" s="68"/>
      <c r="AA352" s="68"/>
      <c r="AB352" s="68"/>
      <c r="AC352" s="68"/>
      <c r="AD352" s="68"/>
      <c r="AE352" s="68"/>
      <c r="AF352" s="68"/>
      <c r="AG352" s="68"/>
      <c r="AH352" s="68"/>
      <c r="AI352" s="68"/>
      <c r="AJ352" s="68"/>
      <c r="AK352" s="68"/>
      <c r="AL352" s="68"/>
      <c r="AM352" s="68"/>
      <c r="AN352" s="68"/>
      <c r="AO352" s="68"/>
      <c r="AP352" s="68"/>
      <c r="AQ352" s="68"/>
      <c r="AR352" s="68"/>
      <c r="AS352" s="68"/>
      <c r="AT352" s="68"/>
      <c r="AU352" s="68"/>
      <c r="AV352" s="68"/>
      <c r="AW352" s="68"/>
      <c r="AX352" s="68"/>
      <c r="AY352" s="68"/>
      <c r="AZ352" s="68"/>
    </row>
    <row r="353" spans="1:52" s="59" customFormat="1" x14ac:dyDescent="0.2">
      <c r="A353" s="56"/>
      <c r="B353" s="59" t="s">
        <v>562</v>
      </c>
      <c r="C353" s="59" t="s">
        <v>563</v>
      </c>
      <c r="D353" s="69">
        <v>2196.4900000000002</v>
      </c>
      <c r="E353" s="70">
        <v>25006298.010000002</v>
      </c>
      <c r="F353" s="69">
        <v>11384.662807479204</v>
      </c>
      <c r="G353" s="70">
        <v>25560166.050000001</v>
      </c>
      <c r="H353" s="71">
        <v>11636.823318112078</v>
      </c>
      <c r="I353" s="72">
        <v>1831.5939976963243</v>
      </c>
      <c r="J353" s="72">
        <v>171.34747255849101</v>
      </c>
      <c r="K353" s="72">
        <v>8732.5569886500689</v>
      </c>
      <c r="L353" s="72">
        <v>899.67786787101238</v>
      </c>
      <c r="M353" s="72">
        <v>1.6469913361772643</v>
      </c>
      <c r="N353" s="67">
        <v>5032102.3600000003</v>
      </c>
      <c r="O353" s="73">
        <v>2290.9744000655592</v>
      </c>
      <c r="P353" s="74">
        <f t="shared" si="22"/>
        <v>0</v>
      </c>
      <c r="Q353" s="83"/>
      <c r="R353" s="83"/>
      <c r="S353" s="83"/>
      <c r="T353" s="83"/>
      <c r="U353" s="83"/>
      <c r="V353" s="83"/>
      <c r="W353" s="83"/>
      <c r="X353" s="68"/>
      <c r="Y353" s="68"/>
      <c r="Z353" s="68"/>
      <c r="AA353" s="68"/>
      <c r="AB353" s="68"/>
      <c r="AC353" s="68"/>
      <c r="AD353" s="68"/>
      <c r="AE353" s="68"/>
      <c r="AF353" s="68"/>
      <c r="AG353" s="68"/>
      <c r="AH353" s="68"/>
      <c r="AI353" s="68"/>
      <c r="AJ353" s="68"/>
      <c r="AK353" s="68"/>
      <c r="AL353" s="68"/>
      <c r="AM353" s="68"/>
      <c r="AN353" s="68"/>
      <c r="AO353" s="68"/>
      <c r="AP353" s="68"/>
      <c r="AQ353" s="68"/>
      <c r="AR353" s="68"/>
      <c r="AS353" s="68"/>
      <c r="AT353" s="68"/>
      <c r="AU353" s="68"/>
      <c r="AV353" s="68"/>
      <c r="AW353" s="68"/>
      <c r="AX353" s="68"/>
      <c r="AY353" s="68"/>
      <c r="AZ353" s="68"/>
    </row>
    <row r="354" spans="1:52" s="59" customFormat="1" x14ac:dyDescent="0.2">
      <c r="A354" s="56"/>
      <c r="B354" s="59" t="s">
        <v>564</v>
      </c>
      <c r="C354" s="59" t="s">
        <v>565</v>
      </c>
      <c r="D354" s="69">
        <v>1197.94</v>
      </c>
      <c r="E354" s="70">
        <v>13668946.710000001</v>
      </c>
      <c r="F354" s="69">
        <v>11410.376738400922</v>
      </c>
      <c r="G354" s="70">
        <v>13598614.439999999</v>
      </c>
      <c r="H354" s="71">
        <v>11351.665726163246</v>
      </c>
      <c r="I354" s="72">
        <v>2401.0249678614955</v>
      </c>
      <c r="J354" s="72">
        <v>241.3246406330868</v>
      </c>
      <c r="K354" s="72">
        <v>7963.6906439387612</v>
      </c>
      <c r="L354" s="72">
        <v>745.62547372990298</v>
      </c>
      <c r="M354" s="72">
        <v>0</v>
      </c>
      <c r="N354" s="67">
        <v>1011171.26</v>
      </c>
      <c r="O354" s="73">
        <v>844.091740821744</v>
      </c>
      <c r="P354" s="74">
        <f t="shared" si="22"/>
        <v>0</v>
      </c>
      <c r="Q354" s="83"/>
      <c r="R354" s="83"/>
      <c r="S354" s="83"/>
      <c r="T354" s="83"/>
      <c r="U354" s="83"/>
      <c r="V354" s="83"/>
      <c r="W354" s="83"/>
      <c r="X354" s="68"/>
      <c r="Y354" s="68"/>
      <c r="Z354" s="68"/>
      <c r="AA354" s="68"/>
      <c r="AB354" s="68"/>
      <c r="AC354" s="68"/>
      <c r="AD354" s="68"/>
      <c r="AE354" s="68"/>
      <c r="AF354" s="68"/>
      <c r="AG354" s="68"/>
      <c r="AH354" s="68"/>
      <c r="AI354" s="68"/>
      <c r="AJ354" s="68"/>
      <c r="AK354" s="68"/>
      <c r="AL354" s="68"/>
      <c r="AM354" s="68"/>
      <c r="AN354" s="68"/>
      <c r="AO354" s="68"/>
      <c r="AP354" s="68"/>
      <c r="AQ354" s="68"/>
      <c r="AR354" s="68"/>
      <c r="AS354" s="68"/>
      <c r="AT354" s="68"/>
      <c r="AU354" s="68"/>
      <c r="AV354" s="68"/>
      <c r="AW354" s="68"/>
      <c r="AX354" s="68"/>
      <c r="AY354" s="68"/>
      <c r="AZ354" s="68"/>
    </row>
    <row r="355" spans="1:52" s="49" customFormat="1" x14ac:dyDescent="0.2">
      <c r="A355" s="75"/>
      <c r="C355" s="49" t="s">
        <v>35</v>
      </c>
      <c r="D355" s="48">
        <f>SUM(D347:D354)</f>
        <v>42041.22</v>
      </c>
      <c r="E355" s="47">
        <f>SUM(E347:E354)</f>
        <v>458758672.85999995</v>
      </c>
      <c r="F355" s="77">
        <f>E355/D355</f>
        <v>10912.116081788301</v>
      </c>
      <c r="G355" s="49">
        <f>SUM(G347:G354)</f>
        <v>465487085.85999995</v>
      </c>
      <c r="H355" s="76">
        <f>G355/D355</f>
        <v>11072.159320305165</v>
      </c>
      <c r="I355" s="53">
        <f>'[1]Master by county 1516'!O353</f>
        <v>2180.6455968689775</v>
      </c>
      <c r="J355" s="53">
        <f>'[1]Master by county 1516'!AM353</f>
        <v>287.02220106838001</v>
      </c>
      <c r="K355" s="77">
        <f>'[1]Master by county 1516'!BM353</f>
        <v>7894.6622969076534</v>
      </c>
      <c r="L355" s="77">
        <f>'[1]Master by county 1516'!DZ353</f>
        <v>675.24918139863689</v>
      </c>
      <c r="M355" s="77">
        <f>'[1]Master by county 1516'!EZ353</f>
        <v>34.58004406151867</v>
      </c>
      <c r="N355" s="90">
        <f>SUM(N347:N354)</f>
        <v>46288037.530000001</v>
      </c>
      <c r="O355" s="78">
        <f>N355/D355</f>
        <v>1101.0155635350259</v>
      </c>
      <c r="P355" s="93">
        <f t="shared" si="22"/>
        <v>0</v>
      </c>
      <c r="Q355" s="43"/>
      <c r="R355" s="43"/>
      <c r="S355" s="43"/>
      <c r="T355" s="43"/>
      <c r="U355" s="43"/>
      <c r="V355" s="43"/>
      <c r="W355" s="43"/>
      <c r="X355" s="43"/>
      <c r="Y355" s="43"/>
      <c r="Z355" s="43"/>
      <c r="AA355" s="43"/>
      <c r="AB355" s="43"/>
      <c r="AC355" s="43"/>
      <c r="AD355" s="43"/>
      <c r="AE355" s="43"/>
      <c r="AF355" s="43"/>
      <c r="AG355" s="43"/>
      <c r="AH355" s="43"/>
      <c r="AI355" s="43"/>
      <c r="AJ355" s="43"/>
      <c r="AK355" s="43"/>
      <c r="AL355" s="43"/>
      <c r="AM355" s="43"/>
      <c r="AN355" s="43"/>
      <c r="AO355" s="43"/>
      <c r="AP355" s="43"/>
      <c r="AQ355" s="43"/>
      <c r="AR355" s="43"/>
      <c r="AS355" s="43"/>
      <c r="AT355" s="43"/>
      <c r="AU355" s="43"/>
      <c r="AV355" s="43"/>
      <c r="AW355" s="43"/>
      <c r="AX355" s="43"/>
      <c r="AY355" s="43"/>
      <c r="AZ355" s="43"/>
    </row>
    <row r="356" spans="1:52" customFormat="1" ht="4.5" customHeight="1" x14ac:dyDescent="0.2">
      <c r="A356" s="79"/>
      <c r="B356" s="80"/>
      <c r="C356" s="80"/>
      <c r="D356" s="80"/>
      <c r="E356" s="81"/>
      <c r="F356" s="80"/>
      <c r="G356" s="81"/>
      <c r="H356" s="80"/>
      <c r="I356" s="80"/>
      <c r="J356" s="80"/>
      <c r="K356" s="80"/>
      <c r="L356" s="80"/>
      <c r="M356" s="80"/>
      <c r="N356" s="81"/>
      <c r="O356" s="82"/>
    </row>
    <row r="357" spans="1:52" s="59" customFormat="1" x14ac:dyDescent="0.2">
      <c r="A357" s="75" t="s">
        <v>566</v>
      </c>
      <c r="C357" s="49"/>
      <c r="D357" s="48"/>
      <c r="E357" s="47"/>
      <c r="F357" s="69"/>
      <c r="G357" s="49"/>
      <c r="H357" s="84"/>
      <c r="I357" s="48"/>
      <c r="J357" s="53"/>
      <c r="K357" s="48"/>
      <c r="L357" s="53"/>
      <c r="M357" s="53"/>
      <c r="N357" s="49"/>
      <c r="O357" s="50"/>
      <c r="P357" s="74">
        <f t="shared" si="22"/>
        <v>0</v>
      </c>
      <c r="Q357" s="68"/>
      <c r="R357" s="68"/>
      <c r="S357" s="68"/>
      <c r="T357" s="68"/>
      <c r="U357" s="68"/>
      <c r="V357" s="68"/>
      <c r="W357" s="68"/>
      <c r="X357" s="68"/>
      <c r="Y357" s="68"/>
      <c r="Z357" s="68"/>
      <c r="AA357" s="68"/>
      <c r="AB357" s="68"/>
      <c r="AC357" s="68"/>
      <c r="AD357" s="68"/>
      <c r="AE357" s="68"/>
      <c r="AF357" s="68"/>
      <c r="AG357" s="68"/>
      <c r="AH357" s="68"/>
      <c r="AI357" s="68"/>
      <c r="AJ357" s="68"/>
      <c r="AK357" s="68"/>
      <c r="AL357" s="68"/>
      <c r="AM357" s="68"/>
      <c r="AN357" s="68"/>
      <c r="AO357" s="68"/>
      <c r="AP357" s="68"/>
      <c r="AQ357" s="68"/>
      <c r="AR357" s="68"/>
      <c r="AS357" s="68"/>
      <c r="AT357" s="68"/>
      <c r="AU357" s="68"/>
      <c r="AV357" s="68"/>
      <c r="AW357" s="68"/>
      <c r="AX357" s="68"/>
      <c r="AY357" s="68"/>
      <c r="AZ357" s="68"/>
    </row>
    <row r="358" spans="1:52" s="59" customFormat="1" x14ac:dyDescent="0.2">
      <c r="A358" s="56"/>
      <c r="B358" s="59" t="s">
        <v>567</v>
      </c>
      <c r="C358" s="59" t="s">
        <v>568</v>
      </c>
      <c r="D358" s="69">
        <v>454.50999999999993</v>
      </c>
      <c r="E358" s="70">
        <v>5569027.0700000003</v>
      </c>
      <c r="F358" s="69">
        <v>12252.815273591343</v>
      </c>
      <c r="G358" s="70">
        <v>6089315.5</v>
      </c>
      <c r="H358" s="71">
        <v>13397.539108050431</v>
      </c>
      <c r="I358" s="72">
        <v>2227.1143649204641</v>
      </c>
      <c r="J358" s="72">
        <v>264.77586851774441</v>
      </c>
      <c r="K358" s="72">
        <v>9926.6993685507477</v>
      </c>
      <c r="L358" s="72">
        <v>831.23605641240022</v>
      </c>
      <c r="M358" s="72">
        <v>147.71344964907263</v>
      </c>
      <c r="N358" s="67">
        <v>1124307.1100000001</v>
      </c>
      <c r="O358" s="73">
        <v>2473.6685881498761</v>
      </c>
      <c r="P358" s="74">
        <f t="shared" si="22"/>
        <v>0</v>
      </c>
      <c r="Q358" s="83"/>
      <c r="R358" s="83"/>
      <c r="S358" s="83"/>
      <c r="T358" s="83"/>
      <c r="U358" s="83"/>
      <c r="V358" s="83"/>
      <c r="W358" s="83"/>
      <c r="X358" s="83"/>
      <c r="Y358" s="68"/>
      <c r="Z358" s="68"/>
      <c r="AA358" s="68"/>
      <c r="AB358" s="68"/>
      <c r="AC358" s="68"/>
      <c r="AD358" s="68"/>
      <c r="AE358" s="68"/>
      <c r="AF358" s="68"/>
      <c r="AG358" s="68"/>
      <c r="AH358" s="68"/>
      <c r="AI358" s="68"/>
      <c r="AJ358" s="68"/>
      <c r="AK358" s="68"/>
      <c r="AL358" s="68"/>
      <c r="AM358" s="68"/>
      <c r="AN358" s="68"/>
      <c r="AO358" s="68"/>
      <c r="AP358" s="68"/>
      <c r="AQ358" s="68"/>
      <c r="AR358" s="68"/>
      <c r="AS358" s="68"/>
      <c r="AT358" s="68"/>
      <c r="AU358" s="68"/>
      <c r="AV358" s="68"/>
      <c r="AW358" s="68"/>
      <c r="AX358" s="68"/>
      <c r="AY358" s="68"/>
      <c r="AZ358" s="68"/>
    </row>
    <row r="359" spans="1:52" s="49" customFormat="1" x14ac:dyDescent="0.2">
      <c r="A359" s="75"/>
      <c r="C359" s="49" t="s">
        <v>35</v>
      </c>
      <c r="D359" s="48">
        <f>SUM(D358)</f>
        <v>454.50999999999993</v>
      </c>
      <c r="E359" s="47">
        <f>E358</f>
        <v>5569027.0700000003</v>
      </c>
      <c r="F359" s="77">
        <f>E359/D359</f>
        <v>12252.815273591343</v>
      </c>
      <c r="G359" s="49">
        <f>SUM(G358)</f>
        <v>6089315.5</v>
      </c>
      <c r="H359" s="76">
        <f>G359/D359</f>
        <v>13397.539108050431</v>
      </c>
      <c r="I359" s="53">
        <f>'[1]Master by county 1516'!O357</f>
        <v>2227.1143649204641</v>
      </c>
      <c r="J359" s="53">
        <f>'[1]Master by county 1516'!AM357</f>
        <v>264.77586851774441</v>
      </c>
      <c r="K359" s="77">
        <f>'[1]Master by county 1516'!BM357</f>
        <v>9926.6993685507477</v>
      </c>
      <c r="L359" s="77">
        <f>'[1]Master by county 1516'!DZ357</f>
        <v>831.23605641240022</v>
      </c>
      <c r="M359" s="77">
        <f>'[1]Master by county 1516'!EZ357</f>
        <v>147.71344964907263</v>
      </c>
      <c r="N359" s="90">
        <f>SUM(N358)</f>
        <v>1124307.1100000001</v>
      </c>
      <c r="O359" s="78">
        <f>N359/D359</f>
        <v>2473.6685881498761</v>
      </c>
      <c r="P359" s="74">
        <f t="shared" si="22"/>
        <v>0</v>
      </c>
      <c r="Q359" s="43"/>
      <c r="R359" s="43"/>
      <c r="S359" s="43"/>
      <c r="T359" s="43"/>
      <c r="U359" s="43"/>
      <c r="V359" s="43"/>
      <c r="W359" s="43"/>
      <c r="X359" s="43"/>
      <c r="Y359" s="43"/>
      <c r="Z359" s="43"/>
      <c r="AA359" s="43"/>
      <c r="AB359" s="43"/>
      <c r="AC359" s="43"/>
      <c r="AD359" s="43"/>
      <c r="AE359" s="43"/>
      <c r="AF359" s="43"/>
      <c r="AG359" s="43"/>
      <c r="AH359" s="43"/>
      <c r="AI359" s="43"/>
      <c r="AJ359" s="43"/>
      <c r="AK359" s="43"/>
      <c r="AL359" s="43"/>
      <c r="AM359" s="43"/>
      <c r="AN359" s="43"/>
      <c r="AO359" s="43"/>
      <c r="AP359" s="43"/>
      <c r="AQ359" s="43"/>
      <c r="AR359" s="43"/>
      <c r="AS359" s="43"/>
      <c r="AT359" s="43"/>
      <c r="AU359" s="43"/>
      <c r="AV359" s="43"/>
      <c r="AW359" s="43"/>
      <c r="AX359" s="43"/>
      <c r="AY359" s="43"/>
      <c r="AZ359" s="43"/>
    </row>
    <row r="360" spans="1:52" customFormat="1" ht="4.5" customHeight="1" x14ac:dyDescent="0.2">
      <c r="A360" s="79"/>
      <c r="B360" s="80"/>
      <c r="C360" s="80"/>
      <c r="D360" s="80"/>
      <c r="E360" s="81"/>
      <c r="F360" s="80"/>
      <c r="G360" s="81"/>
      <c r="H360" s="80"/>
      <c r="I360" s="80"/>
      <c r="J360" s="80"/>
      <c r="K360" s="80"/>
      <c r="L360" s="80"/>
      <c r="M360" s="80"/>
      <c r="N360" s="81"/>
      <c r="O360" s="82"/>
    </row>
    <row r="361" spans="1:52" s="59" customFormat="1" x14ac:dyDescent="0.2">
      <c r="A361" s="75" t="s">
        <v>569</v>
      </c>
      <c r="C361" s="49"/>
      <c r="D361" s="48"/>
      <c r="E361" s="47"/>
      <c r="F361" s="69"/>
      <c r="G361" s="49"/>
      <c r="H361" s="84"/>
      <c r="I361" s="48"/>
      <c r="J361" s="53"/>
      <c r="K361" s="48"/>
      <c r="L361" s="53"/>
      <c r="M361" s="53"/>
      <c r="N361" s="47"/>
      <c r="O361" s="50"/>
      <c r="P361" s="74">
        <f t="shared" si="22"/>
        <v>0</v>
      </c>
      <c r="Q361" s="68"/>
      <c r="R361" s="68"/>
      <c r="S361" s="68"/>
      <c r="T361" s="68"/>
      <c r="U361" s="68"/>
      <c r="V361" s="68"/>
      <c r="W361" s="68"/>
      <c r="X361" s="68"/>
      <c r="Y361" s="68"/>
      <c r="Z361" s="68"/>
      <c r="AA361" s="68"/>
      <c r="AB361" s="68"/>
      <c r="AC361" s="68"/>
      <c r="AD361" s="68"/>
      <c r="AE361" s="68"/>
      <c r="AF361" s="68"/>
      <c r="AG361" s="68"/>
      <c r="AH361" s="68"/>
      <c r="AI361" s="68"/>
      <c r="AJ361" s="68"/>
      <c r="AK361" s="68"/>
      <c r="AL361" s="68"/>
      <c r="AM361" s="68"/>
      <c r="AN361" s="68"/>
      <c r="AO361" s="68"/>
      <c r="AP361" s="68"/>
      <c r="AQ361" s="68"/>
      <c r="AR361" s="68"/>
      <c r="AS361" s="68"/>
      <c r="AT361" s="68"/>
      <c r="AU361" s="68"/>
      <c r="AV361" s="68"/>
      <c r="AW361" s="68"/>
      <c r="AX361" s="68"/>
      <c r="AY361" s="68"/>
      <c r="AZ361" s="68"/>
    </row>
    <row r="362" spans="1:52" s="59" customFormat="1" x14ac:dyDescent="0.2">
      <c r="A362" s="56"/>
      <c r="B362" s="59" t="s">
        <v>570</v>
      </c>
      <c r="C362" s="59" t="s">
        <v>571</v>
      </c>
      <c r="D362" s="69">
        <v>28</v>
      </c>
      <c r="E362" s="70">
        <v>707653.42</v>
      </c>
      <c r="F362" s="69">
        <v>25273.336428571431</v>
      </c>
      <c r="G362" s="70">
        <v>726558.94</v>
      </c>
      <c r="H362" s="71">
        <v>25948.533571428568</v>
      </c>
      <c r="I362" s="72">
        <v>8236.988214285715</v>
      </c>
      <c r="J362" s="72">
        <v>223.54</v>
      </c>
      <c r="K362" s="72">
        <v>15582.386428571426</v>
      </c>
      <c r="L362" s="72">
        <v>1646.9810714285716</v>
      </c>
      <c r="M362" s="72">
        <v>258.63785714285711</v>
      </c>
      <c r="N362" s="67">
        <v>224649.29</v>
      </c>
      <c r="O362" s="73">
        <v>8023.1889285714287</v>
      </c>
      <c r="P362" s="74">
        <f t="shared" ref="P362:P414" si="23">M362+L362+K362+J362+I362-H362</f>
        <v>0</v>
      </c>
      <c r="Q362" s="83"/>
      <c r="R362" s="83"/>
      <c r="S362" s="83"/>
      <c r="T362" s="83"/>
      <c r="U362" s="83"/>
      <c r="V362" s="83"/>
      <c r="W362" s="83"/>
      <c r="X362" s="83"/>
      <c r="Y362" s="83"/>
      <c r="Z362" s="83"/>
      <c r="AA362" s="83"/>
      <c r="AB362" s="68"/>
      <c r="AC362" s="68"/>
      <c r="AD362" s="68"/>
      <c r="AE362" s="68"/>
      <c r="AF362" s="68"/>
      <c r="AG362" s="68"/>
      <c r="AH362" s="68"/>
      <c r="AI362" s="68"/>
      <c r="AJ362" s="68"/>
      <c r="AK362" s="68"/>
      <c r="AL362" s="68"/>
      <c r="AM362" s="68"/>
      <c r="AN362" s="68"/>
      <c r="AO362" s="68"/>
      <c r="AP362" s="68"/>
      <c r="AQ362" s="68"/>
      <c r="AR362" s="68"/>
      <c r="AS362" s="68"/>
      <c r="AT362" s="68"/>
      <c r="AU362" s="68"/>
      <c r="AV362" s="68"/>
      <c r="AW362" s="68"/>
      <c r="AX362" s="68"/>
      <c r="AY362" s="68"/>
      <c r="AZ362" s="68"/>
    </row>
    <row r="363" spans="1:52" s="59" customFormat="1" x14ac:dyDescent="0.2">
      <c r="A363" s="56"/>
      <c r="B363" s="59" t="s">
        <v>572</v>
      </c>
      <c r="C363" s="59" t="s">
        <v>573</v>
      </c>
      <c r="D363" s="69">
        <v>5956.94</v>
      </c>
      <c r="E363" s="70">
        <v>70291960.180000007</v>
      </c>
      <c r="F363" s="69">
        <v>11800.011445473685</v>
      </c>
      <c r="G363" s="70">
        <v>71473046.200000003</v>
      </c>
      <c r="H363" s="71">
        <v>11998.282037421899</v>
      </c>
      <c r="I363" s="72">
        <v>1820.7353053749073</v>
      </c>
      <c r="J363" s="72">
        <v>172.09730667087467</v>
      </c>
      <c r="K363" s="72">
        <v>8673.0730526075458</v>
      </c>
      <c r="L363" s="72">
        <v>1241.3497886498774</v>
      </c>
      <c r="M363" s="72">
        <v>91.026584118691815</v>
      </c>
      <c r="N363" s="67">
        <v>7919759.8399999999</v>
      </c>
      <c r="O363" s="73">
        <v>1329.5013614372481</v>
      </c>
      <c r="P363" s="74">
        <f t="shared" si="23"/>
        <v>0</v>
      </c>
      <c r="Q363" s="83"/>
      <c r="R363" s="83"/>
      <c r="S363" s="83"/>
      <c r="T363" s="83"/>
      <c r="U363" s="83"/>
      <c r="V363" s="83"/>
      <c r="W363" s="83"/>
      <c r="X363" s="83"/>
      <c r="Y363" s="83"/>
      <c r="Z363" s="83"/>
      <c r="AA363" s="83"/>
      <c r="AB363" s="68"/>
      <c r="AC363" s="68"/>
      <c r="AD363" s="68"/>
      <c r="AE363" s="68"/>
      <c r="AF363" s="68"/>
      <c r="AG363" s="68"/>
      <c r="AH363" s="68"/>
      <c r="AI363" s="68"/>
      <c r="AJ363" s="68"/>
      <c r="AK363" s="68"/>
      <c r="AL363" s="68"/>
      <c r="AM363" s="68"/>
      <c r="AN363" s="68"/>
      <c r="AO363" s="68"/>
      <c r="AP363" s="68"/>
      <c r="AQ363" s="68"/>
      <c r="AR363" s="68"/>
      <c r="AS363" s="68"/>
      <c r="AT363" s="68"/>
      <c r="AU363" s="68"/>
      <c r="AV363" s="68"/>
      <c r="AW363" s="68"/>
      <c r="AX363" s="68"/>
      <c r="AY363" s="68"/>
      <c r="AZ363" s="68"/>
    </row>
    <row r="364" spans="1:52" s="59" customFormat="1" x14ac:dyDescent="0.2">
      <c r="A364" s="56"/>
      <c r="B364" s="59" t="s">
        <v>574</v>
      </c>
      <c r="C364" s="59" t="s">
        <v>575</v>
      </c>
      <c r="D364" s="69">
        <v>1219.03</v>
      </c>
      <c r="E364" s="70">
        <v>13801962.09</v>
      </c>
      <c r="F364" s="69">
        <v>11322.085666472523</v>
      </c>
      <c r="G364" s="70">
        <v>14261038.619999999</v>
      </c>
      <c r="H364" s="71">
        <v>11698.677325414468</v>
      </c>
      <c r="I364" s="72">
        <v>2422.203013871685</v>
      </c>
      <c r="J364" s="72">
        <v>292.825246302388</v>
      </c>
      <c r="K364" s="72">
        <v>7887.7680040688074</v>
      </c>
      <c r="L364" s="72">
        <v>1069.86600821965</v>
      </c>
      <c r="M364" s="72">
        <v>26.015052951937196</v>
      </c>
      <c r="N364" s="67">
        <v>2991230.3</v>
      </c>
      <c r="O364" s="73">
        <v>2453.7790702443745</v>
      </c>
      <c r="P364" s="74">
        <f t="shared" si="23"/>
        <v>0</v>
      </c>
      <c r="Q364" s="83"/>
      <c r="R364" s="83"/>
      <c r="S364" s="83"/>
      <c r="T364" s="83"/>
      <c r="U364" s="83"/>
      <c r="V364" s="83"/>
      <c r="W364" s="83"/>
      <c r="X364" s="83"/>
      <c r="Y364" s="83"/>
      <c r="Z364" s="83"/>
      <c r="AA364" s="83"/>
      <c r="AB364" s="68"/>
      <c r="AC364" s="68"/>
      <c r="AD364" s="68"/>
      <c r="AE364" s="68"/>
      <c r="AF364" s="68"/>
      <c r="AG364" s="68"/>
      <c r="AH364" s="68"/>
      <c r="AI364" s="68"/>
      <c r="AJ364" s="68"/>
      <c r="AK364" s="68"/>
      <c r="AL364" s="68"/>
      <c r="AM364" s="68"/>
      <c r="AN364" s="68"/>
      <c r="AO364" s="68"/>
      <c r="AP364" s="68"/>
      <c r="AQ364" s="68"/>
      <c r="AR364" s="68"/>
      <c r="AS364" s="68"/>
      <c r="AT364" s="68"/>
      <c r="AU364" s="68"/>
      <c r="AV364" s="68"/>
      <c r="AW364" s="68"/>
      <c r="AX364" s="68"/>
      <c r="AY364" s="68"/>
      <c r="AZ364" s="68"/>
    </row>
    <row r="365" spans="1:52" s="59" customFormat="1" x14ac:dyDescent="0.2">
      <c r="A365" s="56"/>
      <c r="B365" s="59" t="s">
        <v>576</v>
      </c>
      <c r="C365" s="59" t="s">
        <v>577</v>
      </c>
      <c r="D365" s="69">
        <v>227.75</v>
      </c>
      <c r="E365" s="70">
        <v>3534270.01</v>
      </c>
      <c r="F365" s="69">
        <v>15518.199824368825</v>
      </c>
      <c r="G365" s="70">
        <v>3739162.78</v>
      </c>
      <c r="H365" s="71">
        <v>16417.838770581777</v>
      </c>
      <c r="I365" s="72">
        <v>3074.0691986827665</v>
      </c>
      <c r="J365" s="72">
        <v>458.27262349066956</v>
      </c>
      <c r="K365" s="72">
        <v>12130.072755214052</v>
      </c>
      <c r="L365" s="72">
        <v>755.424193194292</v>
      </c>
      <c r="M365" s="72"/>
      <c r="N365" s="67">
        <v>378603.36</v>
      </c>
      <c r="O365" s="73">
        <v>1662.363819978046</v>
      </c>
      <c r="P365" s="74">
        <f t="shared" si="23"/>
        <v>0</v>
      </c>
      <c r="Q365" s="83"/>
      <c r="R365" s="83"/>
      <c r="S365" s="83"/>
      <c r="T365" s="83"/>
      <c r="U365" s="83"/>
      <c r="V365" s="83"/>
      <c r="W365" s="83"/>
      <c r="X365" s="83"/>
      <c r="Y365" s="83"/>
      <c r="Z365" s="83"/>
      <c r="AA365" s="83"/>
      <c r="AB365" s="68"/>
      <c r="AC365" s="68"/>
      <c r="AD365" s="68"/>
      <c r="AE365" s="68"/>
      <c r="AF365" s="68"/>
      <c r="AG365" s="68"/>
      <c r="AH365" s="68"/>
      <c r="AI365" s="68"/>
      <c r="AJ365" s="68"/>
      <c r="AK365" s="68"/>
      <c r="AL365" s="68"/>
      <c r="AM365" s="68"/>
      <c r="AN365" s="68"/>
      <c r="AO365" s="68"/>
      <c r="AP365" s="68"/>
      <c r="AQ365" s="68"/>
      <c r="AR365" s="68"/>
      <c r="AS365" s="68"/>
      <c r="AT365" s="68"/>
      <c r="AU365" s="68"/>
      <c r="AV365" s="68"/>
      <c r="AW365" s="68"/>
      <c r="AX365" s="68"/>
      <c r="AY365" s="68"/>
      <c r="AZ365" s="68"/>
    </row>
    <row r="366" spans="1:52" s="59" customFormat="1" x14ac:dyDescent="0.2">
      <c r="A366" s="56"/>
      <c r="B366" s="59" t="s">
        <v>578</v>
      </c>
      <c r="C366" s="59" t="s">
        <v>542</v>
      </c>
      <c r="D366" s="69">
        <v>812.46</v>
      </c>
      <c r="E366" s="70">
        <v>9792195.6899999995</v>
      </c>
      <c r="F366" s="69">
        <v>12052.526512074439</v>
      </c>
      <c r="G366" s="70">
        <v>9960572.2599999998</v>
      </c>
      <c r="H366" s="71">
        <v>12259.769416340496</v>
      </c>
      <c r="I366" s="72">
        <v>2489.8094798513157</v>
      </c>
      <c r="J366" s="72">
        <v>484.53280161484867</v>
      </c>
      <c r="K366" s="72">
        <v>8516.835302661053</v>
      </c>
      <c r="L366" s="72">
        <v>709.3731137532925</v>
      </c>
      <c r="M366" s="72">
        <v>59.218718459985716</v>
      </c>
      <c r="N366" s="67">
        <v>888348.5</v>
      </c>
      <c r="O366" s="73">
        <v>1093.4058292100533</v>
      </c>
      <c r="P366" s="74">
        <f t="shared" si="23"/>
        <v>0</v>
      </c>
      <c r="Q366" s="83"/>
      <c r="R366" s="83"/>
      <c r="S366" s="83"/>
      <c r="T366" s="83"/>
      <c r="U366" s="83"/>
      <c r="V366" s="83"/>
      <c r="W366" s="83"/>
      <c r="X366" s="83"/>
      <c r="Y366" s="83"/>
      <c r="Z366" s="83"/>
      <c r="AA366" s="83"/>
      <c r="AB366" s="68"/>
      <c r="AC366" s="68"/>
      <c r="AD366" s="68"/>
      <c r="AE366" s="68"/>
      <c r="AF366" s="68"/>
      <c r="AG366" s="68"/>
      <c r="AH366" s="68"/>
      <c r="AI366" s="68"/>
      <c r="AJ366" s="68"/>
      <c r="AK366" s="68"/>
      <c r="AL366" s="68"/>
      <c r="AM366" s="68"/>
      <c r="AN366" s="68"/>
      <c r="AO366" s="68"/>
      <c r="AP366" s="68"/>
      <c r="AQ366" s="68"/>
      <c r="AR366" s="68"/>
      <c r="AS366" s="68"/>
      <c r="AT366" s="68"/>
      <c r="AU366" s="68"/>
      <c r="AV366" s="68"/>
      <c r="AW366" s="68"/>
      <c r="AX366" s="68"/>
      <c r="AY366" s="68"/>
      <c r="AZ366" s="68"/>
    </row>
    <row r="367" spans="1:52" s="59" customFormat="1" x14ac:dyDescent="0.2">
      <c r="A367" s="56"/>
      <c r="B367" s="59" t="s">
        <v>579</v>
      </c>
      <c r="C367" s="59" t="s">
        <v>580</v>
      </c>
      <c r="D367" s="69">
        <v>278.73</v>
      </c>
      <c r="E367" s="70">
        <v>4085326.4</v>
      </c>
      <c r="F367" s="69">
        <v>14656.931080256878</v>
      </c>
      <c r="G367" s="70">
        <v>4073659.73</v>
      </c>
      <c r="H367" s="71">
        <v>14615.074552434255</v>
      </c>
      <c r="I367" s="72">
        <v>1943.4627058443652</v>
      </c>
      <c r="J367" s="72">
        <v>374.14157069565522</v>
      </c>
      <c r="K367" s="72">
        <v>11034.081620205932</v>
      </c>
      <c r="L367" s="72">
        <v>1069.9389014458436</v>
      </c>
      <c r="M367" s="72">
        <v>193.44975424245681</v>
      </c>
      <c r="N367" s="67">
        <v>627583.59</v>
      </c>
      <c r="O367" s="73">
        <v>2251.582499192767</v>
      </c>
      <c r="P367" s="74">
        <f t="shared" si="23"/>
        <v>0</v>
      </c>
      <c r="Q367" s="83"/>
      <c r="R367" s="83"/>
      <c r="S367" s="83"/>
      <c r="T367" s="83"/>
      <c r="U367" s="83"/>
      <c r="V367" s="83"/>
      <c r="W367" s="83"/>
      <c r="X367" s="83"/>
      <c r="Y367" s="83"/>
      <c r="Z367" s="83"/>
      <c r="AA367" s="83"/>
      <c r="AB367" s="68"/>
      <c r="AC367" s="68"/>
      <c r="AD367" s="68"/>
      <c r="AE367" s="68"/>
      <c r="AF367" s="68"/>
      <c r="AG367" s="68"/>
      <c r="AH367" s="68"/>
      <c r="AI367" s="68"/>
      <c r="AJ367" s="68"/>
      <c r="AK367" s="68"/>
      <c r="AL367" s="68"/>
      <c r="AM367" s="68"/>
      <c r="AN367" s="68"/>
      <c r="AO367" s="68"/>
      <c r="AP367" s="68"/>
      <c r="AQ367" s="68"/>
      <c r="AR367" s="68"/>
      <c r="AS367" s="68"/>
      <c r="AT367" s="68"/>
      <c r="AU367" s="68"/>
      <c r="AV367" s="68"/>
      <c r="AW367" s="68"/>
      <c r="AX367" s="68"/>
      <c r="AY367" s="68"/>
      <c r="AZ367" s="68"/>
    </row>
    <row r="368" spans="1:52" s="59" customFormat="1" x14ac:dyDescent="0.2">
      <c r="A368" s="56"/>
      <c r="B368" s="59" t="s">
        <v>581</v>
      </c>
      <c r="C368" s="59" t="s">
        <v>582</v>
      </c>
      <c r="D368" s="69">
        <v>350.13000000000005</v>
      </c>
      <c r="E368" s="70">
        <v>4440646.3600000003</v>
      </c>
      <c r="F368" s="69">
        <v>12682.85025561934</v>
      </c>
      <c r="G368" s="70">
        <v>4662740.76</v>
      </c>
      <c r="H368" s="71">
        <v>13317.170079684685</v>
      </c>
      <c r="I368" s="72">
        <v>1740.5904949590149</v>
      </c>
      <c r="J368" s="72">
        <v>142.10293319624137</v>
      </c>
      <c r="K368" s="72">
        <v>10114.696398480561</v>
      </c>
      <c r="L368" s="72">
        <v>1314.4608859566442</v>
      </c>
      <c r="M368" s="72">
        <v>5.3193670922228877</v>
      </c>
      <c r="N368" s="67">
        <v>1248734.55</v>
      </c>
      <c r="O368" s="73">
        <v>3566.4883043441005</v>
      </c>
      <c r="P368" s="74">
        <f t="shared" si="23"/>
        <v>0</v>
      </c>
      <c r="Q368" s="83"/>
      <c r="R368" s="83"/>
      <c r="S368" s="83"/>
      <c r="T368" s="83"/>
      <c r="U368" s="83"/>
      <c r="V368" s="83"/>
      <c r="W368" s="83"/>
      <c r="X368" s="83"/>
      <c r="Y368" s="83"/>
      <c r="Z368" s="83"/>
      <c r="AA368" s="83"/>
      <c r="AB368" s="68"/>
      <c r="AC368" s="68"/>
      <c r="AD368" s="68"/>
      <c r="AE368" s="68"/>
      <c r="AF368" s="68"/>
      <c r="AG368" s="68"/>
      <c r="AH368" s="68"/>
      <c r="AI368" s="68"/>
      <c r="AJ368" s="68"/>
      <c r="AK368" s="68"/>
      <c r="AL368" s="68"/>
      <c r="AM368" s="68"/>
      <c r="AN368" s="68"/>
      <c r="AO368" s="68"/>
      <c r="AP368" s="68"/>
      <c r="AQ368" s="68"/>
      <c r="AR368" s="68"/>
      <c r="AS368" s="68"/>
      <c r="AT368" s="68"/>
      <c r="AU368" s="68"/>
      <c r="AV368" s="68"/>
      <c r="AW368" s="68"/>
      <c r="AX368" s="68"/>
      <c r="AY368" s="68"/>
      <c r="AZ368" s="68"/>
    </row>
    <row r="369" spans="1:52" s="49" customFormat="1" x14ac:dyDescent="0.2">
      <c r="A369" s="75"/>
      <c r="C369" s="49" t="s">
        <v>35</v>
      </c>
      <c r="D369" s="48">
        <f>SUM(D362:D368)</f>
        <v>8873.0399999999991</v>
      </c>
      <c r="E369" s="47">
        <f>SUM(E362:E368)</f>
        <v>106654014.15000002</v>
      </c>
      <c r="F369" s="77">
        <f>E369/D369</f>
        <v>12020.008266614377</v>
      </c>
      <c r="G369" s="49">
        <f>SUM(G362:G368)</f>
        <v>108896779.29000002</v>
      </c>
      <c r="H369" s="76">
        <f>G369/D369</f>
        <v>12272.770019069003</v>
      </c>
      <c r="I369" s="53">
        <f>'[1]Master by county 1516'!O367</f>
        <v>2017.7423926861597</v>
      </c>
      <c r="J369" s="53">
        <f>'[1]Master by county 1516'!AM367</f>
        <v>229.96281995798512</v>
      </c>
      <c r="K369" s="77">
        <f>'[1]Master by county 1516'!BM367</f>
        <v>8792.4667013785584</v>
      </c>
      <c r="L369" s="77">
        <f>'[1]Master by county 1516'!DZ367</f>
        <v>1155.3877633821103</v>
      </c>
      <c r="M369" s="77">
        <f>'[1]Master by county 1516'!EZ367</f>
        <v>77.210341664187254</v>
      </c>
      <c r="N369" s="90">
        <f>SUM(N362:N368)</f>
        <v>14278909.43</v>
      </c>
      <c r="O369" s="78">
        <f>N369/D369</f>
        <v>1609.2465975584469</v>
      </c>
      <c r="P369" s="74">
        <f t="shared" si="23"/>
        <v>0</v>
      </c>
      <c r="Q369" s="43"/>
      <c r="R369" s="43"/>
      <c r="S369" s="43"/>
      <c r="T369" s="43"/>
      <c r="U369" s="43"/>
      <c r="V369" s="43"/>
      <c r="W369" s="43"/>
      <c r="X369" s="43"/>
      <c r="Y369" s="43"/>
      <c r="Z369" s="43"/>
      <c r="AA369" s="43"/>
      <c r="AB369" s="43"/>
      <c r="AC369" s="43"/>
      <c r="AD369" s="43"/>
      <c r="AE369" s="43"/>
      <c r="AF369" s="43"/>
      <c r="AG369" s="43"/>
      <c r="AH369" s="43"/>
      <c r="AI369" s="43"/>
      <c r="AJ369" s="43"/>
      <c r="AK369" s="43"/>
      <c r="AL369" s="43"/>
      <c r="AM369" s="43"/>
      <c r="AN369" s="43"/>
      <c r="AO369" s="43"/>
      <c r="AP369" s="43"/>
      <c r="AQ369" s="43"/>
      <c r="AR369" s="43"/>
      <c r="AS369" s="43"/>
      <c r="AT369" s="43"/>
      <c r="AU369" s="43"/>
      <c r="AV369" s="43"/>
      <c r="AW369" s="43"/>
      <c r="AX369" s="43"/>
      <c r="AY369" s="43"/>
      <c r="AZ369" s="43"/>
    </row>
    <row r="370" spans="1:52" customFormat="1" ht="4.5" customHeight="1" x14ac:dyDescent="0.2">
      <c r="A370" s="79"/>
      <c r="B370" s="80"/>
      <c r="C370" s="80"/>
      <c r="D370" s="80"/>
      <c r="E370" s="81"/>
      <c r="F370" s="80"/>
      <c r="G370" s="81"/>
      <c r="H370" s="80"/>
      <c r="I370" s="80"/>
      <c r="J370" s="80"/>
      <c r="K370" s="80"/>
      <c r="L370" s="80"/>
      <c r="M370" s="80"/>
      <c r="N370" s="81"/>
      <c r="O370" s="82"/>
    </row>
    <row r="371" spans="1:52" s="59" customFormat="1" x14ac:dyDescent="0.2">
      <c r="A371" s="75" t="s">
        <v>583</v>
      </c>
      <c r="C371" s="49"/>
      <c r="D371" s="48"/>
      <c r="E371" s="47"/>
      <c r="F371" s="69"/>
      <c r="G371" s="49"/>
      <c r="H371" s="84"/>
      <c r="I371" s="48"/>
      <c r="J371" s="53"/>
      <c r="K371" s="48"/>
      <c r="L371" s="53"/>
      <c r="M371" s="53"/>
      <c r="N371" s="49"/>
      <c r="O371" s="50"/>
      <c r="P371" s="74">
        <f t="shared" si="23"/>
        <v>0</v>
      </c>
      <c r="Q371" s="68"/>
      <c r="R371" s="68"/>
      <c r="S371" s="68"/>
      <c r="T371" s="68"/>
      <c r="U371" s="68"/>
      <c r="V371" s="68"/>
      <c r="W371" s="68"/>
      <c r="X371" s="68"/>
      <c r="Y371" s="68"/>
      <c r="Z371" s="68"/>
      <c r="AA371" s="68"/>
      <c r="AB371" s="68"/>
      <c r="AC371" s="68"/>
      <c r="AD371" s="68"/>
      <c r="AE371" s="68"/>
      <c r="AF371" s="68"/>
      <c r="AG371" s="68"/>
      <c r="AH371" s="68"/>
      <c r="AI371" s="68"/>
      <c r="AJ371" s="68"/>
      <c r="AK371" s="68"/>
      <c r="AL371" s="68"/>
      <c r="AM371" s="68"/>
      <c r="AN371" s="68"/>
      <c r="AO371" s="68"/>
      <c r="AP371" s="68"/>
      <c r="AQ371" s="68"/>
      <c r="AR371" s="68"/>
      <c r="AS371" s="68"/>
      <c r="AT371" s="68"/>
      <c r="AU371" s="68"/>
      <c r="AV371" s="68"/>
      <c r="AW371" s="68"/>
      <c r="AX371" s="68"/>
      <c r="AY371" s="68"/>
      <c r="AZ371" s="68"/>
    </row>
    <row r="372" spans="1:52" s="59" customFormat="1" x14ac:dyDescent="0.2">
      <c r="A372" s="56"/>
      <c r="B372" s="91" t="s">
        <v>584</v>
      </c>
      <c r="C372" s="59" t="s">
        <v>585</v>
      </c>
      <c r="D372" s="69">
        <v>11062.08</v>
      </c>
      <c r="E372" s="70">
        <v>130639546.45</v>
      </c>
      <c r="F372" s="69">
        <v>11809.672905095606</v>
      </c>
      <c r="G372" s="70">
        <v>131923670.51000001</v>
      </c>
      <c r="H372" s="71">
        <v>11925.756323403917</v>
      </c>
      <c r="I372" s="72">
        <v>2842.33571805664</v>
      </c>
      <c r="J372" s="72">
        <v>484.10123954988569</v>
      </c>
      <c r="K372" s="72">
        <v>7755.2726810871009</v>
      </c>
      <c r="L372" s="72">
        <v>697.81994073447311</v>
      </c>
      <c r="M372" s="72">
        <v>146.22674397581648</v>
      </c>
      <c r="N372" s="67">
        <v>7974324.29</v>
      </c>
      <c r="O372" s="73">
        <v>720.87024230524457</v>
      </c>
      <c r="P372" s="74">
        <f t="shared" si="23"/>
        <v>0</v>
      </c>
      <c r="Q372" s="83"/>
      <c r="R372" s="83"/>
      <c r="S372" s="83"/>
      <c r="T372" s="83"/>
      <c r="U372" s="83"/>
      <c r="V372" s="83"/>
      <c r="W372" s="83"/>
      <c r="X372" s="83"/>
      <c r="Y372" s="83"/>
      <c r="Z372" s="83"/>
      <c r="AA372" s="68"/>
      <c r="AB372" s="68"/>
      <c r="AC372" s="68"/>
      <c r="AD372" s="68"/>
      <c r="AE372" s="68"/>
      <c r="AF372" s="68"/>
      <c r="AG372" s="68"/>
      <c r="AH372" s="68"/>
      <c r="AI372" s="68"/>
      <c r="AJ372" s="68"/>
      <c r="AK372" s="68"/>
      <c r="AL372" s="68"/>
      <c r="AM372" s="68"/>
      <c r="AN372" s="68"/>
      <c r="AO372" s="68"/>
      <c r="AP372" s="68"/>
      <c r="AQ372" s="68"/>
      <c r="AR372" s="68"/>
      <c r="AS372" s="68"/>
      <c r="AT372" s="68"/>
      <c r="AU372" s="68"/>
      <c r="AV372" s="68"/>
      <c r="AW372" s="68"/>
      <c r="AX372" s="68"/>
      <c r="AY372" s="68"/>
      <c r="AZ372" s="68"/>
    </row>
    <row r="373" spans="1:52" s="59" customFormat="1" x14ac:dyDescent="0.2">
      <c r="A373" s="56"/>
      <c r="B373" s="59" t="s">
        <v>586</v>
      </c>
      <c r="C373" s="59" t="s">
        <v>587</v>
      </c>
      <c r="D373" s="69">
        <v>4763.2099999999991</v>
      </c>
      <c r="E373" s="70">
        <v>55421946.719999999</v>
      </c>
      <c r="F373" s="69">
        <v>11635.419542703346</v>
      </c>
      <c r="G373" s="70">
        <v>57649200.530000001</v>
      </c>
      <c r="H373" s="71">
        <v>12103.01467497759</v>
      </c>
      <c r="I373" s="72">
        <v>2900.7209717816354</v>
      </c>
      <c r="J373" s="72">
        <v>161.32917717253704</v>
      </c>
      <c r="K373" s="72">
        <v>8183.7624606095496</v>
      </c>
      <c r="L373" s="72">
        <v>835.55206887792065</v>
      </c>
      <c r="M373" s="72">
        <v>21.649996535949498</v>
      </c>
      <c r="N373" s="67">
        <v>6961051.7199999997</v>
      </c>
      <c r="O373" s="73">
        <v>1461.420285899635</v>
      </c>
      <c r="P373" s="74">
        <f t="shared" si="23"/>
        <v>0</v>
      </c>
      <c r="Q373" s="83"/>
      <c r="R373" s="83"/>
      <c r="S373" s="83"/>
      <c r="T373" s="83"/>
      <c r="U373" s="83"/>
      <c r="V373" s="83"/>
      <c r="W373" s="83"/>
      <c r="X373" s="83"/>
      <c r="Y373" s="83"/>
      <c r="Z373" s="83"/>
      <c r="AA373" s="68"/>
      <c r="AB373" s="68"/>
      <c r="AC373" s="68"/>
      <c r="AD373" s="68"/>
      <c r="AE373" s="68"/>
      <c r="AF373" s="68"/>
      <c r="AG373" s="68"/>
      <c r="AH373" s="68"/>
      <c r="AI373" s="68"/>
      <c r="AJ373" s="68"/>
      <c r="AK373" s="68"/>
      <c r="AL373" s="68"/>
      <c r="AM373" s="68"/>
      <c r="AN373" s="68"/>
      <c r="AO373" s="68"/>
      <c r="AP373" s="68"/>
      <c r="AQ373" s="68"/>
      <c r="AR373" s="68"/>
      <c r="AS373" s="68"/>
      <c r="AT373" s="68"/>
      <c r="AU373" s="68"/>
      <c r="AV373" s="68"/>
      <c r="AW373" s="68"/>
      <c r="AX373" s="68"/>
      <c r="AY373" s="68"/>
      <c r="AZ373" s="68"/>
    </row>
    <row r="374" spans="1:52" s="59" customFormat="1" x14ac:dyDescent="0.2">
      <c r="A374" s="56"/>
      <c r="B374" s="59" t="s">
        <v>588</v>
      </c>
      <c r="C374" s="59" t="s">
        <v>589</v>
      </c>
      <c r="D374" s="69">
        <v>2120.9499999999998</v>
      </c>
      <c r="E374" s="70">
        <v>25662881.710000001</v>
      </c>
      <c r="F374" s="69">
        <v>12099.710841839744</v>
      </c>
      <c r="G374" s="70">
        <v>25688488.77</v>
      </c>
      <c r="H374" s="71">
        <v>12111.784233480281</v>
      </c>
      <c r="I374" s="72">
        <v>3077.7052452910252</v>
      </c>
      <c r="J374" s="72">
        <v>283.93341662934063</v>
      </c>
      <c r="K374" s="72">
        <v>7931.0458520945822</v>
      </c>
      <c r="L374" s="72">
        <v>785.92651406209495</v>
      </c>
      <c r="M374" s="72">
        <v>33.173205403239123</v>
      </c>
      <c r="N374" s="67">
        <v>2428574.58</v>
      </c>
      <c r="O374" s="73">
        <v>1145.040939201773</v>
      </c>
      <c r="P374" s="74">
        <f t="shared" si="23"/>
        <v>0</v>
      </c>
      <c r="Q374" s="83"/>
      <c r="R374" s="83"/>
      <c r="S374" s="83"/>
      <c r="T374" s="83"/>
      <c r="U374" s="83"/>
      <c r="V374" s="83"/>
      <c r="W374" s="83"/>
      <c r="X374" s="83"/>
      <c r="Y374" s="83"/>
      <c r="Z374" s="83"/>
      <c r="AA374" s="68"/>
      <c r="AB374" s="68"/>
      <c r="AC374" s="68"/>
      <c r="AD374" s="68"/>
      <c r="AE374" s="68"/>
      <c r="AF374" s="68"/>
      <c r="AG374" s="68"/>
      <c r="AH374" s="68"/>
      <c r="AI374" s="68"/>
      <c r="AJ374" s="68"/>
      <c r="AK374" s="68"/>
      <c r="AL374" s="68"/>
      <c r="AM374" s="68"/>
      <c r="AN374" s="68"/>
      <c r="AO374" s="68"/>
      <c r="AP374" s="68"/>
      <c r="AQ374" s="68"/>
      <c r="AR374" s="68"/>
      <c r="AS374" s="68"/>
      <c r="AT374" s="68"/>
      <c r="AU374" s="68"/>
      <c r="AV374" s="68"/>
      <c r="AW374" s="68"/>
      <c r="AX374" s="68"/>
      <c r="AY374" s="68"/>
      <c r="AZ374" s="68"/>
    </row>
    <row r="375" spans="1:52" s="59" customFormat="1" x14ac:dyDescent="0.2">
      <c r="A375" s="56"/>
      <c r="B375" s="59" t="s">
        <v>590</v>
      </c>
      <c r="C375" s="59" t="s">
        <v>591</v>
      </c>
      <c r="D375" s="69">
        <v>3063.5699999999997</v>
      </c>
      <c r="E375" s="70">
        <v>31415839.690000001</v>
      </c>
      <c r="F375" s="69">
        <v>10254.650518839133</v>
      </c>
      <c r="G375" s="70">
        <v>32845253.559999999</v>
      </c>
      <c r="H375" s="71">
        <v>10721.23488609694</v>
      </c>
      <c r="I375" s="72">
        <v>1831.9424070610432</v>
      </c>
      <c r="J375" s="72">
        <v>221.35890807130249</v>
      </c>
      <c r="K375" s="72">
        <v>7911.4502035207297</v>
      </c>
      <c r="L375" s="72">
        <v>655.86927669353076</v>
      </c>
      <c r="M375" s="72">
        <v>100.61409075033377</v>
      </c>
      <c r="N375" s="67">
        <v>2897382.51</v>
      </c>
      <c r="O375" s="73">
        <v>945.75365015325258</v>
      </c>
      <c r="P375" s="74">
        <f t="shared" si="23"/>
        <v>0</v>
      </c>
      <c r="Q375" s="83"/>
      <c r="R375" s="83"/>
      <c r="S375" s="83"/>
      <c r="T375" s="83"/>
      <c r="U375" s="83"/>
      <c r="V375" s="83"/>
      <c r="W375" s="83"/>
      <c r="X375" s="83"/>
      <c r="Y375" s="83"/>
      <c r="Z375" s="83"/>
      <c r="AA375" s="68"/>
      <c r="AB375" s="68"/>
      <c r="AC375" s="68"/>
      <c r="AD375" s="68"/>
      <c r="AE375" s="68"/>
      <c r="AF375" s="68"/>
      <c r="AG375" s="68"/>
      <c r="AH375" s="68"/>
      <c r="AI375" s="68"/>
      <c r="AJ375" s="68"/>
      <c r="AK375" s="68"/>
      <c r="AL375" s="68"/>
      <c r="AM375" s="68"/>
      <c r="AN375" s="68"/>
      <c r="AO375" s="68"/>
      <c r="AP375" s="68"/>
      <c r="AQ375" s="68"/>
      <c r="AR375" s="68"/>
      <c r="AS375" s="68"/>
      <c r="AT375" s="68"/>
      <c r="AU375" s="68"/>
      <c r="AV375" s="68"/>
      <c r="AW375" s="68"/>
      <c r="AX375" s="68"/>
      <c r="AY375" s="68"/>
      <c r="AZ375" s="68"/>
    </row>
    <row r="376" spans="1:52" s="59" customFormat="1" x14ac:dyDescent="0.2">
      <c r="A376" s="56"/>
      <c r="B376" s="59" t="s">
        <v>592</v>
      </c>
      <c r="C376" s="59" t="s">
        <v>593</v>
      </c>
      <c r="D376" s="69">
        <v>1739.1299999999999</v>
      </c>
      <c r="E376" s="70">
        <v>18761915.129999999</v>
      </c>
      <c r="F376" s="69">
        <v>10788.103896775974</v>
      </c>
      <c r="G376" s="70">
        <v>19666723.859999999</v>
      </c>
      <c r="H376" s="71">
        <v>11308.369046592263</v>
      </c>
      <c r="I376" s="72">
        <v>2299.2701465675368</v>
      </c>
      <c r="J376" s="72">
        <v>250.87485121871285</v>
      </c>
      <c r="K376" s="72">
        <v>8030.3475588368901</v>
      </c>
      <c r="L376" s="72">
        <v>643.30772857693216</v>
      </c>
      <c r="M376" s="72">
        <v>84.568761392190353</v>
      </c>
      <c r="N376" s="67">
        <v>2151865.42</v>
      </c>
      <c r="O376" s="73">
        <v>1237.3229258307315</v>
      </c>
      <c r="P376" s="74">
        <f t="shared" si="23"/>
        <v>0</v>
      </c>
      <c r="Q376" s="83"/>
      <c r="R376" s="83"/>
      <c r="S376" s="83"/>
      <c r="T376" s="83"/>
      <c r="U376" s="83"/>
      <c r="V376" s="83"/>
      <c r="W376" s="83"/>
      <c r="X376" s="83"/>
      <c r="Y376" s="83"/>
      <c r="Z376" s="83"/>
      <c r="AA376" s="68"/>
      <c r="AB376" s="68"/>
      <c r="AC376" s="68"/>
      <c r="AD376" s="68"/>
      <c r="AE376" s="68"/>
      <c r="AF376" s="68"/>
      <c r="AG376" s="68"/>
      <c r="AH376" s="68"/>
      <c r="AI376" s="68"/>
      <c r="AJ376" s="68"/>
      <c r="AK376" s="68"/>
      <c r="AL376" s="68"/>
      <c r="AM376" s="68"/>
      <c r="AN376" s="68"/>
      <c r="AO376" s="68"/>
      <c r="AP376" s="68"/>
      <c r="AQ376" s="68"/>
      <c r="AR376" s="68"/>
      <c r="AS376" s="68"/>
      <c r="AT376" s="68"/>
      <c r="AU376" s="68"/>
      <c r="AV376" s="68"/>
      <c r="AW376" s="68"/>
      <c r="AX376" s="68"/>
      <c r="AY376" s="68"/>
      <c r="AZ376" s="68"/>
    </row>
    <row r="377" spans="1:52" s="59" customFormat="1" x14ac:dyDescent="0.2">
      <c r="A377" s="56"/>
      <c r="B377" s="59" t="s">
        <v>594</v>
      </c>
      <c r="C377" s="59" t="s">
        <v>595</v>
      </c>
      <c r="D377" s="69">
        <v>1631.4</v>
      </c>
      <c r="E377" s="70">
        <v>19527468.25</v>
      </c>
      <c r="F377" s="69">
        <v>11969.761094765232</v>
      </c>
      <c r="G377" s="70">
        <v>20171062.609999999</v>
      </c>
      <c r="H377" s="71">
        <v>12364.265422336643</v>
      </c>
      <c r="I377" s="72">
        <v>2273.8541988476154</v>
      </c>
      <c r="J377" s="72">
        <v>147.19475910261124</v>
      </c>
      <c r="K377" s="72">
        <v>8682.7258612234891</v>
      </c>
      <c r="L377" s="72">
        <v>978.50261738384199</v>
      </c>
      <c r="M377" s="72">
        <v>281.98798577908542</v>
      </c>
      <c r="N377" s="67">
        <v>2818934.83</v>
      </c>
      <c r="O377" s="73">
        <v>1727.9237648645335</v>
      </c>
      <c r="P377" s="74">
        <f t="shared" si="23"/>
        <v>0</v>
      </c>
      <c r="Q377" s="83"/>
      <c r="R377" s="83"/>
      <c r="S377" s="83"/>
      <c r="T377" s="83"/>
      <c r="U377" s="83"/>
      <c r="V377" s="83"/>
      <c r="W377" s="83"/>
      <c r="X377" s="83"/>
      <c r="Y377" s="83"/>
      <c r="Z377" s="83"/>
      <c r="AA377" s="68"/>
      <c r="AB377" s="68"/>
      <c r="AC377" s="68"/>
      <c r="AD377" s="68"/>
      <c r="AE377" s="68"/>
      <c r="AF377" s="68"/>
      <c r="AG377" s="68"/>
      <c r="AH377" s="68"/>
      <c r="AI377" s="68"/>
      <c r="AJ377" s="68"/>
      <c r="AK377" s="68"/>
      <c r="AL377" s="68"/>
      <c r="AM377" s="68"/>
      <c r="AN377" s="68"/>
      <c r="AO377" s="68"/>
      <c r="AP377" s="68"/>
      <c r="AQ377" s="68"/>
      <c r="AR377" s="68"/>
      <c r="AS377" s="68"/>
      <c r="AT377" s="68"/>
      <c r="AU377" s="68"/>
      <c r="AV377" s="68"/>
      <c r="AW377" s="68"/>
      <c r="AX377" s="68"/>
      <c r="AY377" s="68"/>
      <c r="AZ377" s="68"/>
    </row>
    <row r="378" spans="1:52" s="59" customFormat="1" x14ac:dyDescent="0.2">
      <c r="A378" s="56"/>
      <c r="B378" s="59" t="s">
        <v>596</v>
      </c>
      <c r="C378" s="59" t="s">
        <v>597</v>
      </c>
      <c r="D378" s="69">
        <v>1895.8999999999999</v>
      </c>
      <c r="E378" s="70">
        <v>23782797.879999999</v>
      </c>
      <c r="F378" s="69">
        <v>12544.33138878633</v>
      </c>
      <c r="G378" s="70">
        <v>24101277.760000002</v>
      </c>
      <c r="H378" s="71">
        <v>12712.314868927688</v>
      </c>
      <c r="I378" s="72">
        <v>2910.5044780842873</v>
      </c>
      <c r="J378" s="72">
        <v>176.95930165093097</v>
      </c>
      <c r="K378" s="72">
        <v>8283.381903053958</v>
      </c>
      <c r="L378" s="72">
        <v>1131.1392531251649</v>
      </c>
      <c r="M378" s="72">
        <v>210.3299330133446</v>
      </c>
      <c r="N378" s="67">
        <v>1442158.33</v>
      </c>
      <c r="O378" s="73">
        <v>760.67215042987505</v>
      </c>
      <c r="P378" s="74">
        <f t="shared" si="23"/>
        <v>0</v>
      </c>
      <c r="Q378" s="83"/>
      <c r="R378" s="83"/>
      <c r="S378" s="83"/>
      <c r="T378" s="83"/>
      <c r="U378" s="83"/>
      <c r="V378" s="83"/>
      <c r="W378" s="83"/>
      <c r="X378" s="83"/>
      <c r="Y378" s="83"/>
      <c r="Z378" s="83"/>
      <c r="AA378" s="68"/>
      <c r="AB378" s="68"/>
      <c r="AC378" s="68"/>
      <c r="AD378" s="68"/>
      <c r="AE378" s="68"/>
      <c r="AF378" s="68"/>
      <c r="AG378" s="68"/>
      <c r="AH378" s="68"/>
      <c r="AI378" s="68"/>
      <c r="AJ378" s="68"/>
      <c r="AK378" s="68"/>
      <c r="AL378" s="68"/>
      <c r="AM378" s="68"/>
      <c r="AN378" s="68"/>
      <c r="AO378" s="68"/>
      <c r="AP378" s="68"/>
      <c r="AQ378" s="68"/>
      <c r="AR378" s="68"/>
      <c r="AS378" s="68"/>
      <c r="AT378" s="68"/>
      <c r="AU378" s="68"/>
      <c r="AV378" s="68"/>
      <c r="AW378" s="68"/>
      <c r="AX378" s="68"/>
      <c r="AY378" s="68"/>
      <c r="AZ378" s="68"/>
    </row>
    <row r="379" spans="1:52" s="59" customFormat="1" x14ac:dyDescent="0.2">
      <c r="A379" s="56"/>
      <c r="B379" s="92" t="s">
        <v>598</v>
      </c>
      <c r="C379" s="59" t="s">
        <v>599</v>
      </c>
      <c r="D379" s="69">
        <v>300.88</v>
      </c>
      <c r="E379" s="70">
        <v>2978228.91</v>
      </c>
      <c r="F379" s="69">
        <v>9898.3944097314543</v>
      </c>
      <c r="G379" s="70">
        <v>2978228.91</v>
      </c>
      <c r="H379" s="71">
        <v>9898.3944097314543</v>
      </c>
      <c r="I379" s="72"/>
      <c r="J379" s="72"/>
      <c r="K379" s="72">
        <v>9132.3950412124432</v>
      </c>
      <c r="L379" s="72">
        <v>765.999368519011</v>
      </c>
      <c r="M379" s="72"/>
      <c r="N379" s="67"/>
      <c r="O379" s="73"/>
      <c r="P379" s="74">
        <f t="shared" si="23"/>
        <v>0</v>
      </c>
      <c r="Q379" s="83"/>
      <c r="R379" s="83"/>
      <c r="S379" s="83"/>
      <c r="T379" s="83"/>
      <c r="U379" s="83"/>
      <c r="V379" s="83"/>
      <c r="W379" s="83"/>
      <c r="X379" s="83"/>
      <c r="Y379" s="83"/>
      <c r="Z379" s="83"/>
      <c r="AA379" s="68"/>
      <c r="AB379" s="68"/>
      <c r="AC379" s="68"/>
      <c r="AD379" s="68"/>
      <c r="AE379" s="68"/>
      <c r="AF379" s="68"/>
      <c r="AG379" s="68"/>
      <c r="AH379" s="68"/>
      <c r="AI379" s="68"/>
      <c r="AJ379" s="68"/>
      <c r="AK379" s="68"/>
      <c r="AL379" s="68"/>
      <c r="AM379" s="68"/>
      <c r="AN379" s="68"/>
      <c r="AO379" s="68"/>
      <c r="AP379" s="68"/>
      <c r="AQ379" s="68"/>
      <c r="AR379" s="68"/>
      <c r="AS379" s="68"/>
      <c r="AT379" s="68"/>
      <c r="AU379" s="68"/>
      <c r="AV379" s="68"/>
      <c r="AW379" s="68"/>
      <c r="AX379" s="68"/>
      <c r="AY379" s="68"/>
      <c r="AZ379" s="68"/>
    </row>
    <row r="380" spans="1:52" s="49" customFormat="1" x14ac:dyDescent="0.2">
      <c r="A380" s="75"/>
      <c r="C380" s="49" t="s">
        <v>35</v>
      </c>
      <c r="D380" s="48">
        <f>SUM(D372:D379)</f>
        <v>26577.120000000003</v>
      </c>
      <c r="E380" s="47">
        <f>SUM(E372:E379)</f>
        <v>308190624.74000007</v>
      </c>
      <c r="F380" s="77">
        <f>E380/D380</f>
        <v>11596.088091561465</v>
      </c>
      <c r="G380" s="49">
        <f>SUM(G372:G379)</f>
        <v>315023906.51000005</v>
      </c>
      <c r="H380" s="76">
        <f>G380/D380</f>
        <v>11853.199538174189</v>
      </c>
      <c r="I380" s="53">
        <f>'[1]Master by county 1516'!O377</f>
        <v>2657.3666315236565</v>
      </c>
      <c r="J380" s="53">
        <f>'[1]Master by county 1516'!AM377</f>
        <v>316.65971068347511</v>
      </c>
      <c r="K380" s="77">
        <f>'[1]Master by county 1516'!BM377</f>
        <v>7992.2916892424746</v>
      </c>
      <c r="L380" s="77">
        <f>'[1]Master by county 1516'!DZ377</f>
        <v>770.04536232669295</v>
      </c>
      <c r="M380" s="77">
        <f>'[1]Master by county 1516'!EZ377</f>
        <v>116.83614439788809</v>
      </c>
      <c r="N380" s="90">
        <f>SUM(N372:N379)</f>
        <v>26674291.68</v>
      </c>
      <c r="O380" s="78">
        <f>N380/D380</f>
        <v>1003.6562155718902</v>
      </c>
      <c r="P380" s="74">
        <f t="shared" si="23"/>
        <v>0</v>
      </c>
      <c r="Q380" s="43"/>
      <c r="R380" s="43"/>
      <c r="S380" s="43"/>
      <c r="T380" s="43"/>
      <c r="U380" s="43"/>
      <c r="V380" s="43"/>
      <c r="W380" s="43"/>
      <c r="X380" s="43"/>
      <c r="Y380" s="43"/>
      <c r="Z380" s="43"/>
      <c r="AA380" s="43"/>
      <c r="AB380" s="43"/>
      <c r="AC380" s="43"/>
      <c r="AD380" s="43"/>
      <c r="AE380" s="43"/>
      <c r="AF380" s="43"/>
      <c r="AG380" s="43"/>
      <c r="AH380" s="43"/>
      <c r="AI380" s="43"/>
      <c r="AJ380" s="43"/>
      <c r="AK380" s="43"/>
      <c r="AL380" s="43"/>
      <c r="AM380" s="43"/>
      <c r="AN380" s="43"/>
      <c r="AO380" s="43"/>
      <c r="AP380" s="43"/>
      <c r="AQ380" s="43"/>
      <c r="AR380" s="43"/>
      <c r="AS380" s="43"/>
      <c r="AT380" s="43"/>
      <c r="AU380" s="43"/>
      <c r="AV380" s="43"/>
      <c r="AW380" s="43"/>
      <c r="AX380" s="43"/>
      <c r="AY380" s="43"/>
      <c r="AZ380" s="43"/>
    </row>
    <row r="381" spans="1:52" s="49" customFormat="1" ht="4.5" customHeight="1" x14ac:dyDescent="0.2">
      <c r="A381" s="75"/>
      <c r="D381" s="48"/>
      <c r="E381" s="47"/>
      <c r="F381" s="77"/>
      <c r="H381" s="76"/>
      <c r="I381" s="53"/>
      <c r="J381" s="53"/>
      <c r="K381" s="77"/>
      <c r="L381" s="77"/>
      <c r="M381" s="77"/>
      <c r="N381" s="90"/>
      <c r="O381" s="78"/>
      <c r="P381" s="74"/>
      <c r="Q381" s="43"/>
      <c r="R381" s="43"/>
      <c r="S381" s="43"/>
      <c r="T381" s="43"/>
      <c r="U381" s="43"/>
      <c r="V381" s="43"/>
      <c r="W381" s="43"/>
      <c r="X381" s="43"/>
      <c r="Y381" s="43"/>
      <c r="Z381" s="43"/>
      <c r="AA381" s="43"/>
      <c r="AB381" s="43"/>
      <c r="AC381" s="43"/>
      <c r="AD381" s="43"/>
      <c r="AE381" s="43"/>
      <c r="AF381" s="43"/>
      <c r="AG381" s="43"/>
      <c r="AH381" s="43"/>
      <c r="AI381" s="43"/>
      <c r="AJ381" s="43"/>
      <c r="AK381" s="43"/>
      <c r="AL381" s="43"/>
      <c r="AM381" s="43"/>
      <c r="AN381" s="43"/>
      <c r="AO381" s="43"/>
      <c r="AP381" s="43"/>
      <c r="AQ381" s="43"/>
      <c r="AR381" s="43"/>
      <c r="AS381" s="43"/>
      <c r="AT381" s="43"/>
      <c r="AU381" s="43"/>
      <c r="AV381" s="43"/>
      <c r="AW381" s="43"/>
      <c r="AX381" s="43"/>
      <c r="AY381" s="43"/>
      <c r="AZ381" s="43"/>
    </row>
    <row r="382" spans="1:52" s="59" customFormat="1" x14ac:dyDescent="0.2">
      <c r="A382" s="75" t="s">
        <v>600</v>
      </c>
      <c r="C382" s="49"/>
      <c r="D382" s="48"/>
      <c r="E382" s="47"/>
      <c r="F382" s="69"/>
      <c r="G382" s="49"/>
      <c r="H382" s="84"/>
      <c r="I382" s="48"/>
      <c r="J382" s="53"/>
      <c r="K382" s="48"/>
      <c r="L382" s="53"/>
      <c r="M382" s="53"/>
      <c r="N382" s="49"/>
      <c r="O382" s="50"/>
      <c r="P382" s="74">
        <f t="shared" si="23"/>
        <v>0</v>
      </c>
      <c r="Q382" s="68"/>
      <c r="R382" s="68"/>
      <c r="S382" s="68"/>
      <c r="T382" s="68"/>
      <c r="U382" s="68"/>
      <c r="V382" s="68"/>
      <c r="W382" s="68"/>
      <c r="X382" s="68"/>
      <c r="Y382" s="68"/>
      <c r="Z382" s="68"/>
      <c r="AA382" s="68"/>
      <c r="AB382" s="68"/>
      <c r="AC382" s="68"/>
      <c r="AD382" s="68"/>
      <c r="AE382" s="68"/>
      <c r="AF382" s="68"/>
      <c r="AG382" s="68"/>
      <c r="AH382" s="68"/>
      <c r="AI382" s="68"/>
      <c r="AJ382" s="68"/>
      <c r="AK382" s="68"/>
      <c r="AL382" s="68"/>
      <c r="AM382" s="68"/>
      <c r="AN382" s="68"/>
      <c r="AO382" s="68"/>
      <c r="AP382" s="68"/>
      <c r="AQ382" s="68"/>
      <c r="AR382" s="68"/>
      <c r="AS382" s="68"/>
      <c r="AT382" s="68"/>
      <c r="AU382" s="68"/>
      <c r="AV382" s="68"/>
      <c r="AW382" s="68"/>
      <c r="AX382" s="68"/>
      <c r="AY382" s="68"/>
      <c r="AZ382" s="68"/>
    </row>
    <row r="383" spans="1:52" s="59" customFormat="1" x14ac:dyDescent="0.2">
      <c r="A383" s="56"/>
      <c r="B383" s="59" t="s">
        <v>601</v>
      </c>
      <c r="C383" s="59" t="s">
        <v>602</v>
      </c>
      <c r="D383" s="69">
        <v>68.63</v>
      </c>
      <c r="E383" s="70">
        <v>2385490.33</v>
      </c>
      <c r="F383" s="69">
        <v>34758.710913594645</v>
      </c>
      <c r="G383" s="70">
        <v>2374176.94</v>
      </c>
      <c r="H383" s="71">
        <v>34593.864782165234</v>
      </c>
      <c r="I383" s="72">
        <v>7918.1579484190597</v>
      </c>
      <c r="J383" s="72">
        <v>1312.2313856913888</v>
      </c>
      <c r="K383" s="72">
        <v>24773.670989363254</v>
      </c>
      <c r="L383" s="72">
        <v>589.80445869153436</v>
      </c>
      <c r="M383" s="72"/>
      <c r="N383" s="67">
        <v>694470.61</v>
      </c>
      <c r="O383" s="73">
        <v>10119.053038030017</v>
      </c>
      <c r="P383" s="74">
        <f t="shared" si="23"/>
        <v>0</v>
      </c>
      <c r="Q383" s="83"/>
      <c r="R383" s="83"/>
      <c r="S383" s="83"/>
      <c r="T383" s="83"/>
      <c r="U383" s="83"/>
      <c r="V383" s="83"/>
      <c r="W383" s="68"/>
      <c r="X383" s="68"/>
      <c r="Y383" s="68"/>
      <c r="Z383" s="68"/>
      <c r="AA383" s="68"/>
      <c r="AB383" s="68"/>
      <c r="AC383" s="68"/>
      <c r="AD383" s="68"/>
      <c r="AE383" s="68"/>
      <c r="AF383" s="68"/>
      <c r="AG383" s="68"/>
      <c r="AH383" s="68"/>
      <c r="AI383" s="68"/>
      <c r="AJ383" s="68"/>
      <c r="AK383" s="68"/>
      <c r="AL383" s="68"/>
      <c r="AM383" s="68"/>
      <c r="AN383" s="68"/>
      <c r="AO383" s="68"/>
      <c r="AP383" s="68"/>
      <c r="AQ383" s="68"/>
      <c r="AR383" s="68"/>
      <c r="AS383" s="68"/>
      <c r="AT383" s="68"/>
      <c r="AU383" s="68"/>
      <c r="AV383" s="68"/>
      <c r="AW383" s="68"/>
      <c r="AX383" s="68"/>
      <c r="AY383" s="68"/>
      <c r="AZ383" s="68"/>
    </row>
    <row r="384" spans="1:52" s="59" customFormat="1" x14ac:dyDescent="0.2">
      <c r="A384" s="56"/>
      <c r="B384" s="59" t="s">
        <v>603</v>
      </c>
      <c r="C384" s="59" t="s">
        <v>604</v>
      </c>
      <c r="D384" s="69">
        <v>31.1</v>
      </c>
      <c r="E384" s="70">
        <v>737141.89</v>
      </c>
      <c r="F384" s="69">
        <v>23702.3115755627</v>
      </c>
      <c r="G384" s="70">
        <v>773284.81</v>
      </c>
      <c r="H384" s="71">
        <v>24864.463344051448</v>
      </c>
      <c r="I384" s="72">
        <v>4688.192604501608</v>
      </c>
      <c r="J384" s="72">
        <v>355.65819935691314</v>
      </c>
      <c r="K384" s="72">
        <v>18139.750160771702</v>
      </c>
      <c r="L384" s="72">
        <v>1675.2623794212218</v>
      </c>
      <c r="M384" s="72">
        <v>5.6</v>
      </c>
      <c r="N384" s="67">
        <v>96270.26</v>
      </c>
      <c r="O384" s="73">
        <v>3095.5067524115752</v>
      </c>
      <c r="P384" s="74">
        <f t="shared" si="23"/>
        <v>0</v>
      </c>
      <c r="Q384" s="83"/>
      <c r="R384" s="83"/>
      <c r="S384" s="83"/>
      <c r="T384" s="83"/>
      <c r="U384" s="83"/>
      <c r="V384" s="83"/>
      <c r="W384" s="68"/>
      <c r="X384" s="68"/>
      <c r="Y384" s="68"/>
      <c r="Z384" s="68"/>
      <c r="AA384" s="68"/>
      <c r="AB384" s="68"/>
      <c r="AC384" s="68"/>
      <c r="AD384" s="68"/>
      <c r="AE384" s="68"/>
      <c r="AF384" s="68"/>
      <c r="AG384" s="68"/>
      <c r="AH384" s="68"/>
      <c r="AI384" s="68"/>
      <c r="AJ384" s="68"/>
      <c r="AK384" s="68"/>
      <c r="AL384" s="68"/>
      <c r="AM384" s="68"/>
      <c r="AN384" s="68"/>
      <c r="AO384" s="68"/>
      <c r="AP384" s="68"/>
      <c r="AQ384" s="68"/>
      <c r="AR384" s="68"/>
      <c r="AS384" s="68"/>
      <c r="AT384" s="68"/>
      <c r="AU384" s="68"/>
      <c r="AV384" s="68"/>
      <c r="AW384" s="68"/>
      <c r="AX384" s="68"/>
      <c r="AY384" s="68"/>
      <c r="AZ384" s="68"/>
    </row>
    <row r="385" spans="1:52" s="59" customFormat="1" x14ac:dyDescent="0.2">
      <c r="A385" s="56"/>
      <c r="B385" s="59" t="s">
        <v>605</v>
      </c>
      <c r="C385" s="59" t="s">
        <v>606</v>
      </c>
      <c r="D385" s="69">
        <v>214.68000000000004</v>
      </c>
      <c r="E385" s="70">
        <v>3350635.09</v>
      </c>
      <c r="F385" s="69">
        <v>15607.579141047137</v>
      </c>
      <c r="G385" s="70">
        <v>3454940.7</v>
      </c>
      <c r="H385" s="71">
        <v>16093.444661822245</v>
      </c>
      <c r="I385" s="72">
        <v>1564.1792435252466</v>
      </c>
      <c r="J385" s="72">
        <v>309.91624743804732</v>
      </c>
      <c r="K385" s="72">
        <v>13471.422908514998</v>
      </c>
      <c r="L385" s="72">
        <v>747.92626234395357</v>
      </c>
      <c r="M385" s="72"/>
      <c r="N385" s="67">
        <v>420163.2</v>
      </c>
      <c r="O385" s="73">
        <v>1957.1604248183339</v>
      </c>
      <c r="P385" s="74">
        <f t="shared" si="23"/>
        <v>0</v>
      </c>
      <c r="Q385" s="83"/>
      <c r="R385" s="83"/>
      <c r="S385" s="83"/>
      <c r="T385" s="83"/>
      <c r="U385" s="83"/>
      <c r="V385" s="83"/>
      <c r="W385" s="68"/>
      <c r="X385" s="68"/>
      <c r="Y385" s="68"/>
      <c r="Z385" s="68"/>
      <c r="AA385" s="68"/>
      <c r="AB385" s="68"/>
      <c r="AC385" s="68"/>
      <c r="AD385" s="68"/>
      <c r="AE385" s="68"/>
      <c r="AF385" s="68"/>
      <c r="AG385" s="68"/>
      <c r="AH385" s="68"/>
      <c r="AI385" s="68"/>
      <c r="AJ385" s="68"/>
      <c r="AK385" s="68"/>
      <c r="AL385" s="68"/>
      <c r="AM385" s="68"/>
      <c r="AN385" s="68"/>
      <c r="AO385" s="68"/>
      <c r="AP385" s="68"/>
      <c r="AQ385" s="68"/>
      <c r="AR385" s="68"/>
      <c r="AS385" s="68"/>
      <c r="AT385" s="68"/>
      <c r="AU385" s="68"/>
      <c r="AV385" s="68"/>
      <c r="AW385" s="68"/>
      <c r="AX385" s="68"/>
      <c r="AY385" s="68"/>
      <c r="AZ385" s="68"/>
    </row>
    <row r="386" spans="1:52" s="59" customFormat="1" x14ac:dyDescent="0.2">
      <c r="A386" s="56"/>
      <c r="B386" s="59" t="s">
        <v>607</v>
      </c>
      <c r="C386" s="59" t="s">
        <v>608</v>
      </c>
      <c r="D386" s="69">
        <v>2727.79</v>
      </c>
      <c r="E386" s="70">
        <v>24822500.800000001</v>
      </c>
      <c r="F386" s="69">
        <v>9099.8576869920344</v>
      </c>
      <c r="G386" s="70">
        <v>27100610.510000002</v>
      </c>
      <c r="H386" s="71">
        <v>9935.0061808277042</v>
      </c>
      <c r="I386" s="72">
        <v>1960.1052976952037</v>
      </c>
      <c r="J386" s="72">
        <v>212.14542908361713</v>
      </c>
      <c r="K386" s="72">
        <v>7212.3254612708442</v>
      </c>
      <c r="L386" s="72">
        <v>530.99910916896101</v>
      </c>
      <c r="M386" s="72">
        <v>19.43088360907548</v>
      </c>
      <c r="N386" s="67">
        <v>3279741.51</v>
      </c>
      <c r="O386" s="73">
        <v>1202.3438424512151</v>
      </c>
      <c r="P386" s="74">
        <f t="shared" si="23"/>
        <v>0</v>
      </c>
      <c r="Q386" s="83"/>
      <c r="R386" s="83"/>
      <c r="S386" s="83"/>
      <c r="T386" s="83"/>
      <c r="U386" s="83"/>
      <c r="V386" s="83"/>
      <c r="W386" s="68"/>
      <c r="X386" s="68"/>
      <c r="Y386" s="68"/>
      <c r="Z386" s="68"/>
      <c r="AA386" s="68"/>
      <c r="AB386" s="68"/>
      <c r="AC386" s="68"/>
      <c r="AD386" s="68"/>
      <c r="AE386" s="68"/>
      <c r="AF386" s="68"/>
      <c r="AG386" s="68"/>
      <c r="AH386" s="68"/>
      <c r="AI386" s="68"/>
      <c r="AJ386" s="68"/>
      <c r="AK386" s="68"/>
      <c r="AL386" s="68"/>
      <c r="AM386" s="68"/>
      <c r="AN386" s="68"/>
      <c r="AO386" s="68"/>
      <c r="AP386" s="68"/>
      <c r="AQ386" s="68"/>
      <c r="AR386" s="68"/>
      <c r="AS386" s="68"/>
      <c r="AT386" s="68"/>
      <c r="AU386" s="68"/>
      <c r="AV386" s="68"/>
      <c r="AW386" s="68"/>
      <c r="AX386" s="68"/>
      <c r="AY386" s="68"/>
      <c r="AZ386" s="68"/>
    </row>
    <row r="387" spans="1:52" s="59" customFormat="1" x14ac:dyDescent="0.2">
      <c r="A387" s="56"/>
      <c r="B387" s="59" t="s">
        <v>609</v>
      </c>
      <c r="C387" s="59" t="s">
        <v>610</v>
      </c>
      <c r="D387" s="69">
        <v>596.71999999999991</v>
      </c>
      <c r="E387" s="70">
        <v>6724803.4699999997</v>
      </c>
      <c r="F387" s="69">
        <v>11269.613001072532</v>
      </c>
      <c r="G387" s="70">
        <v>6964375.8399999999</v>
      </c>
      <c r="H387" s="71">
        <v>11671.095052956161</v>
      </c>
      <c r="I387" s="72">
        <v>2000.4624111811236</v>
      </c>
      <c r="J387" s="72">
        <v>451.71120458506505</v>
      </c>
      <c r="K387" s="72">
        <v>8556.7331411717405</v>
      </c>
      <c r="L387" s="72">
        <v>606.145461858158</v>
      </c>
      <c r="M387" s="72">
        <v>56.042834160075095</v>
      </c>
      <c r="N387" s="67">
        <v>980369.63</v>
      </c>
      <c r="O387" s="73">
        <v>1642.9307380345892</v>
      </c>
      <c r="P387" s="74">
        <f t="shared" si="23"/>
        <v>0</v>
      </c>
      <c r="Q387" s="83"/>
      <c r="R387" s="83"/>
      <c r="S387" s="83"/>
      <c r="T387" s="83"/>
      <c r="U387" s="83"/>
      <c r="V387" s="83"/>
      <c r="W387" s="68"/>
      <c r="X387" s="68"/>
      <c r="Y387" s="68"/>
      <c r="Z387" s="68"/>
      <c r="AA387" s="68"/>
      <c r="AB387" s="68"/>
      <c r="AC387" s="68"/>
      <c r="AD387" s="68"/>
      <c r="AE387" s="68"/>
      <c r="AF387" s="68"/>
      <c r="AG387" s="68"/>
      <c r="AH387" s="68"/>
      <c r="AI387" s="68"/>
      <c r="AJ387" s="68"/>
      <c r="AK387" s="68"/>
      <c r="AL387" s="68"/>
      <c r="AM387" s="68"/>
      <c r="AN387" s="68"/>
      <c r="AO387" s="68"/>
      <c r="AP387" s="68"/>
      <c r="AQ387" s="68"/>
      <c r="AR387" s="68"/>
      <c r="AS387" s="68"/>
      <c r="AT387" s="68"/>
      <c r="AU387" s="68"/>
      <c r="AV387" s="68"/>
      <c r="AW387" s="68"/>
      <c r="AX387" s="68"/>
      <c r="AY387" s="68"/>
      <c r="AZ387" s="68"/>
    </row>
    <row r="388" spans="1:52" s="59" customFormat="1" x14ac:dyDescent="0.2">
      <c r="A388" s="56"/>
      <c r="B388" s="59" t="s">
        <v>611</v>
      </c>
      <c r="C388" s="59" t="s">
        <v>612</v>
      </c>
      <c r="D388" s="69">
        <v>180.95</v>
      </c>
      <c r="E388" s="70">
        <v>2771342.19</v>
      </c>
      <c r="F388" s="69">
        <v>15315.513622547665</v>
      </c>
      <c r="G388" s="70">
        <v>2991907.46</v>
      </c>
      <c r="H388" s="71">
        <v>16534.442995302572</v>
      </c>
      <c r="I388" s="72">
        <v>2550.9946394031499</v>
      </c>
      <c r="J388" s="72">
        <v>931.6381873445705</v>
      </c>
      <c r="K388" s="72">
        <v>12138.148383531361</v>
      </c>
      <c r="L388" s="72">
        <v>756.69936446532199</v>
      </c>
      <c r="M388" s="72">
        <v>156.96242055816523</v>
      </c>
      <c r="N388" s="67">
        <v>540808.44999999995</v>
      </c>
      <c r="O388" s="73">
        <v>2988.7176015473888</v>
      </c>
      <c r="P388" s="74">
        <f t="shared" si="23"/>
        <v>0</v>
      </c>
      <c r="Q388" s="83"/>
      <c r="R388" s="83"/>
      <c r="S388" s="83"/>
      <c r="T388" s="83"/>
      <c r="U388" s="83"/>
      <c r="V388" s="83"/>
      <c r="W388" s="68"/>
      <c r="X388" s="68"/>
      <c r="Y388" s="68"/>
      <c r="Z388" s="68"/>
      <c r="AA388" s="68"/>
      <c r="AB388" s="68"/>
      <c r="AC388" s="68"/>
      <c r="AD388" s="68"/>
      <c r="AE388" s="68"/>
      <c r="AF388" s="68"/>
      <c r="AG388" s="68"/>
      <c r="AH388" s="68"/>
      <c r="AI388" s="68"/>
      <c r="AJ388" s="68"/>
      <c r="AK388" s="68"/>
      <c r="AL388" s="68"/>
      <c r="AM388" s="68"/>
      <c r="AN388" s="68"/>
      <c r="AO388" s="68"/>
      <c r="AP388" s="68"/>
      <c r="AQ388" s="68"/>
      <c r="AR388" s="68"/>
      <c r="AS388" s="68"/>
      <c r="AT388" s="68"/>
      <c r="AU388" s="68"/>
      <c r="AV388" s="68"/>
      <c r="AW388" s="68"/>
      <c r="AX388" s="68"/>
      <c r="AY388" s="68"/>
      <c r="AZ388" s="68"/>
    </row>
    <row r="389" spans="1:52" s="59" customFormat="1" x14ac:dyDescent="0.2">
      <c r="A389" s="56"/>
      <c r="B389" s="59" t="s">
        <v>613</v>
      </c>
      <c r="C389" s="59" t="s">
        <v>614</v>
      </c>
      <c r="D389" s="69">
        <v>108.96</v>
      </c>
      <c r="E389" s="70">
        <v>2532906.2799999998</v>
      </c>
      <c r="F389" s="69">
        <v>23246.203010279001</v>
      </c>
      <c r="G389" s="70">
        <v>2561235.66</v>
      </c>
      <c r="H389" s="71">
        <v>23506.200991189431</v>
      </c>
      <c r="I389" s="72">
        <v>2329.0303781204111</v>
      </c>
      <c r="J389" s="72">
        <v>745.75211086637296</v>
      </c>
      <c r="K389" s="72">
        <v>18876.049559471368</v>
      </c>
      <c r="L389" s="72">
        <v>1409.9041850220265</v>
      </c>
      <c r="M389" s="72">
        <v>145.4647577092511</v>
      </c>
      <c r="N389" s="67">
        <v>817690.02</v>
      </c>
      <c r="O389" s="73">
        <v>7504.4972466960362</v>
      </c>
      <c r="P389" s="74">
        <f t="shared" si="23"/>
        <v>0</v>
      </c>
      <c r="Q389" s="83"/>
      <c r="R389" s="83"/>
      <c r="S389" s="83"/>
      <c r="T389" s="83"/>
      <c r="U389" s="83"/>
      <c r="V389" s="83"/>
      <c r="W389" s="68"/>
      <c r="X389" s="68"/>
      <c r="Y389" s="68"/>
      <c r="Z389" s="68"/>
      <c r="AA389" s="68"/>
      <c r="AB389" s="68"/>
      <c r="AC389" s="68"/>
      <c r="AD389" s="68"/>
      <c r="AE389" s="68"/>
      <c r="AF389" s="68"/>
      <c r="AG389" s="68"/>
      <c r="AH389" s="68"/>
      <c r="AI389" s="68"/>
      <c r="AJ389" s="68"/>
      <c r="AK389" s="68"/>
      <c r="AL389" s="68"/>
      <c r="AM389" s="68"/>
      <c r="AN389" s="68"/>
      <c r="AO389" s="68"/>
      <c r="AP389" s="68"/>
      <c r="AQ389" s="68"/>
      <c r="AR389" s="68"/>
      <c r="AS389" s="68"/>
      <c r="AT389" s="68"/>
      <c r="AU389" s="68"/>
      <c r="AV389" s="68"/>
      <c r="AW389" s="68"/>
      <c r="AX389" s="68"/>
      <c r="AY389" s="68"/>
      <c r="AZ389" s="68"/>
    </row>
    <row r="390" spans="1:52" s="59" customFormat="1" x14ac:dyDescent="0.2">
      <c r="A390" s="56"/>
      <c r="B390" s="59" t="s">
        <v>615</v>
      </c>
      <c r="C390" s="59" t="s">
        <v>616</v>
      </c>
      <c r="D390" s="69">
        <v>40.209999999999994</v>
      </c>
      <c r="E390" s="70">
        <v>725273.28</v>
      </c>
      <c r="F390" s="69">
        <v>18037.137030589409</v>
      </c>
      <c r="G390" s="70">
        <v>723803.64</v>
      </c>
      <c r="H390" s="71">
        <v>18000.587913454368</v>
      </c>
      <c r="I390" s="72">
        <v>2756.9950261129079</v>
      </c>
      <c r="J390" s="72">
        <v>693.51454861974651</v>
      </c>
      <c r="K390" s="72">
        <v>14099.939069883118</v>
      </c>
      <c r="L390" s="72">
        <v>450.13926883859739</v>
      </c>
      <c r="M390" s="72"/>
      <c r="N390" s="67">
        <v>184708.35</v>
      </c>
      <c r="O390" s="73">
        <v>4593.5923899527488</v>
      </c>
      <c r="P390" s="74">
        <f t="shared" si="23"/>
        <v>0</v>
      </c>
      <c r="Q390" s="83"/>
      <c r="R390" s="83"/>
      <c r="S390" s="83"/>
      <c r="T390" s="83"/>
      <c r="U390" s="83"/>
      <c r="V390" s="83"/>
      <c r="W390" s="68"/>
      <c r="X390" s="68"/>
      <c r="Y390" s="68"/>
      <c r="Z390" s="68"/>
      <c r="AA390" s="68"/>
      <c r="AB390" s="68"/>
      <c r="AC390" s="68"/>
      <c r="AD390" s="68"/>
      <c r="AE390" s="68"/>
      <c r="AF390" s="68"/>
      <c r="AG390" s="68"/>
      <c r="AH390" s="68"/>
      <c r="AI390" s="68"/>
      <c r="AJ390" s="68"/>
      <c r="AK390" s="68"/>
      <c r="AL390" s="68"/>
      <c r="AM390" s="68"/>
      <c r="AN390" s="68"/>
      <c r="AO390" s="68"/>
      <c r="AP390" s="68"/>
      <c r="AQ390" s="68"/>
      <c r="AR390" s="68"/>
      <c r="AS390" s="68"/>
      <c r="AT390" s="68"/>
      <c r="AU390" s="68"/>
      <c r="AV390" s="68"/>
      <c r="AW390" s="68"/>
      <c r="AX390" s="68"/>
      <c r="AY390" s="68"/>
      <c r="AZ390" s="68"/>
    </row>
    <row r="391" spans="1:52" s="59" customFormat="1" x14ac:dyDescent="0.2">
      <c r="A391" s="56"/>
      <c r="B391" s="59" t="s">
        <v>617</v>
      </c>
      <c r="C391" s="59" t="s">
        <v>618</v>
      </c>
      <c r="D391" s="69">
        <v>141.04</v>
      </c>
      <c r="E391" s="70">
        <v>2688622.68</v>
      </c>
      <c r="F391" s="69">
        <v>19062.838060124788</v>
      </c>
      <c r="G391" s="70">
        <v>2795504.96</v>
      </c>
      <c r="H391" s="71">
        <v>19820.653431650597</v>
      </c>
      <c r="I391" s="72">
        <v>3528.7361032331255</v>
      </c>
      <c r="J391" s="72">
        <v>1042.6571894498015</v>
      </c>
      <c r="K391" s="72">
        <v>14541.900950085083</v>
      </c>
      <c r="L391" s="72">
        <v>702.39371809415775</v>
      </c>
      <c r="M391" s="72">
        <v>4.9654707884288145</v>
      </c>
      <c r="N391" s="67">
        <v>801339.9</v>
      </c>
      <c r="O391" s="73">
        <v>5681.6498865570056</v>
      </c>
      <c r="P391" s="74">
        <f t="shared" si="23"/>
        <v>0</v>
      </c>
      <c r="Q391" s="83"/>
      <c r="R391" s="83"/>
      <c r="S391" s="83"/>
      <c r="T391" s="83"/>
      <c r="U391" s="83"/>
      <c r="V391" s="83"/>
      <c r="W391" s="68"/>
      <c r="X391" s="68"/>
      <c r="Y391" s="68"/>
      <c r="Z391" s="68"/>
      <c r="AA391" s="68"/>
      <c r="AB391" s="68"/>
      <c r="AC391" s="68"/>
      <c r="AD391" s="68"/>
      <c r="AE391" s="68"/>
      <c r="AF391" s="68"/>
      <c r="AG391" s="68"/>
      <c r="AH391" s="68"/>
      <c r="AI391" s="68"/>
      <c r="AJ391" s="68"/>
      <c r="AK391" s="68"/>
      <c r="AL391" s="68"/>
      <c r="AM391" s="68"/>
      <c r="AN391" s="68"/>
      <c r="AO391" s="68"/>
      <c r="AP391" s="68"/>
      <c r="AQ391" s="68"/>
      <c r="AR391" s="68"/>
      <c r="AS391" s="68"/>
      <c r="AT391" s="68"/>
      <c r="AU391" s="68"/>
      <c r="AV391" s="68"/>
      <c r="AW391" s="68"/>
      <c r="AX391" s="68"/>
      <c r="AY391" s="68"/>
      <c r="AZ391" s="68"/>
    </row>
    <row r="392" spans="1:52" s="59" customFormat="1" x14ac:dyDescent="0.2">
      <c r="A392" s="56"/>
      <c r="B392" s="59" t="s">
        <v>619</v>
      </c>
      <c r="C392" s="59" t="s">
        <v>620</v>
      </c>
      <c r="D392" s="69">
        <v>84.75</v>
      </c>
      <c r="E392" s="70">
        <v>2326425.46</v>
      </c>
      <c r="F392" s="69">
        <v>27450.44790560472</v>
      </c>
      <c r="G392" s="70">
        <v>2409918.21</v>
      </c>
      <c r="H392" s="71">
        <v>28435.613097345133</v>
      </c>
      <c r="I392" s="72">
        <v>3927.9530383480828</v>
      </c>
      <c r="J392" s="72">
        <v>455.3583480825958</v>
      </c>
      <c r="K392" s="72">
        <v>22679.311504424782</v>
      </c>
      <c r="L392" s="72">
        <v>904.48873156342177</v>
      </c>
      <c r="M392" s="72">
        <v>468.50147492625371</v>
      </c>
      <c r="N392" s="67">
        <v>661867.26</v>
      </c>
      <c r="O392" s="73">
        <v>7809.6431858407077</v>
      </c>
      <c r="P392" s="74">
        <f t="shared" si="23"/>
        <v>0</v>
      </c>
      <c r="Q392" s="83"/>
      <c r="R392" s="83"/>
      <c r="S392" s="83"/>
      <c r="T392" s="83"/>
      <c r="U392" s="83"/>
      <c r="V392" s="83"/>
      <c r="W392" s="68"/>
      <c r="X392" s="68"/>
      <c r="Y392" s="68"/>
      <c r="Z392" s="68"/>
      <c r="AA392" s="68"/>
      <c r="AB392" s="68"/>
      <c r="AC392" s="68"/>
      <c r="AD392" s="68"/>
      <c r="AE392" s="68"/>
      <c r="AF392" s="68"/>
      <c r="AG392" s="68"/>
      <c r="AH392" s="68"/>
      <c r="AI392" s="68"/>
      <c r="AJ392" s="68"/>
      <c r="AK392" s="68"/>
      <c r="AL392" s="68"/>
      <c r="AM392" s="68"/>
      <c r="AN392" s="68"/>
      <c r="AO392" s="68"/>
      <c r="AP392" s="68"/>
      <c r="AQ392" s="68"/>
      <c r="AR392" s="68"/>
      <c r="AS392" s="68"/>
      <c r="AT392" s="68"/>
      <c r="AU392" s="68"/>
      <c r="AV392" s="68"/>
      <c r="AW392" s="68"/>
      <c r="AX392" s="68"/>
      <c r="AY392" s="68"/>
      <c r="AZ392" s="68"/>
    </row>
    <row r="393" spans="1:52" s="59" customFormat="1" x14ac:dyDescent="0.2">
      <c r="A393" s="56"/>
      <c r="B393" s="59" t="s">
        <v>621</v>
      </c>
      <c r="C393" s="59" t="s">
        <v>622</v>
      </c>
      <c r="D393" s="69">
        <v>174.98</v>
      </c>
      <c r="E393" s="70">
        <v>3348643.59</v>
      </c>
      <c r="F393" s="69">
        <v>19137.293347811177</v>
      </c>
      <c r="G393" s="70">
        <v>3405143.82</v>
      </c>
      <c r="H393" s="71">
        <v>19460.188707280831</v>
      </c>
      <c r="I393" s="72">
        <v>3402.0114298777003</v>
      </c>
      <c r="J393" s="72">
        <v>372.55457766601893</v>
      </c>
      <c r="K393" s="72">
        <v>13922.642301977374</v>
      </c>
      <c r="L393" s="72">
        <v>1552.8590124585669</v>
      </c>
      <c r="M393" s="72">
        <v>210.1213853011773</v>
      </c>
      <c r="N393" s="67">
        <v>508616.58</v>
      </c>
      <c r="O393" s="73">
        <v>2906.7126528746144</v>
      </c>
      <c r="P393" s="74">
        <f t="shared" si="23"/>
        <v>0</v>
      </c>
      <c r="Q393" s="83"/>
      <c r="R393" s="83"/>
      <c r="S393" s="83"/>
      <c r="T393" s="83"/>
      <c r="U393" s="83"/>
      <c r="V393" s="83"/>
      <c r="W393" s="68"/>
      <c r="X393" s="68"/>
      <c r="Y393" s="68"/>
      <c r="Z393" s="68"/>
      <c r="AA393" s="68"/>
      <c r="AB393" s="68"/>
      <c r="AC393" s="68"/>
      <c r="AD393" s="68"/>
      <c r="AE393" s="68"/>
      <c r="AF393" s="68"/>
      <c r="AG393" s="68"/>
      <c r="AH393" s="68"/>
      <c r="AI393" s="68"/>
      <c r="AJ393" s="68"/>
      <c r="AK393" s="68"/>
      <c r="AL393" s="68"/>
      <c r="AM393" s="68"/>
      <c r="AN393" s="68"/>
      <c r="AO393" s="68"/>
      <c r="AP393" s="68"/>
      <c r="AQ393" s="68"/>
      <c r="AR393" s="68"/>
      <c r="AS393" s="68"/>
      <c r="AT393" s="68"/>
      <c r="AU393" s="68"/>
      <c r="AV393" s="68"/>
      <c r="AW393" s="68"/>
      <c r="AX393" s="68"/>
      <c r="AY393" s="68"/>
      <c r="AZ393" s="68"/>
    </row>
    <row r="394" spans="1:52" s="59" customFormat="1" x14ac:dyDescent="0.2">
      <c r="A394" s="56"/>
      <c r="B394" s="59" t="s">
        <v>623</v>
      </c>
      <c r="C394" s="59" t="s">
        <v>624</v>
      </c>
      <c r="D394" s="69">
        <v>175.25999999999996</v>
      </c>
      <c r="E394" s="70">
        <v>2825195.11</v>
      </c>
      <c r="F394" s="69">
        <v>16120.022309711288</v>
      </c>
      <c r="G394" s="70">
        <v>2913790.01</v>
      </c>
      <c r="H394" s="71">
        <v>16625.527844345546</v>
      </c>
      <c r="I394" s="72">
        <v>2464.6373958689951</v>
      </c>
      <c r="J394" s="72">
        <v>365.75088440031953</v>
      </c>
      <c r="K394" s="72">
        <v>12938.704210886684</v>
      </c>
      <c r="L394" s="72">
        <v>786.96422458062329</v>
      </c>
      <c r="M394" s="72">
        <v>69.471128608923905</v>
      </c>
      <c r="N394" s="67">
        <v>694708.53</v>
      </c>
      <c r="O394" s="73">
        <v>3963.8738445737772</v>
      </c>
      <c r="P394" s="74">
        <f t="shared" si="23"/>
        <v>0</v>
      </c>
      <c r="Q394" s="83"/>
      <c r="R394" s="83"/>
      <c r="S394" s="83"/>
      <c r="T394" s="83"/>
      <c r="U394" s="83"/>
      <c r="V394" s="83"/>
      <c r="W394" s="68"/>
      <c r="X394" s="68"/>
      <c r="Y394" s="68"/>
      <c r="Z394" s="68"/>
      <c r="AA394" s="68"/>
      <c r="AB394" s="68"/>
      <c r="AC394" s="68"/>
      <c r="AD394" s="68"/>
      <c r="AE394" s="68"/>
      <c r="AF394" s="68"/>
      <c r="AG394" s="68"/>
      <c r="AH394" s="68"/>
      <c r="AI394" s="68"/>
      <c r="AJ394" s="68"/>
      <c r="AK394" s="68"/>
      <c r="AL394" s="68"/>
      <c r="AM394" s="68"/>
      <c r="AN394" s="68"/>
      <c r="AO394" s="68"/>
      <c r="AP394" s="68"/>
      <c r="AQ394" s="68"/>
      <c r="AR394" s="68"/>
      <c r="AS394" s="68"/>
      <c r="AT394" s="68"/>
      <c r="AU394" s="68"/>
      <c r="AV394" s="68"/>
      <c r="AW394" s="68"/>
      <c r="AX394" s="68"/>
      <c r="AY394" s="68"/>
      <c r="AZ394" s="68"/>
    </row>
    <row r="395" spans="1:52" s="59" customFormat="1" x14ac:dyDescent="0.2">
      <c r="A395" s="56"/>
      <c r="B395" s="59" t="s">
        <v>625</v>
      </c>
      <c r="C395" s="59" t="s">
        <v>626</v>
      </c>
      <c r="D395" s="69">
        <v>99.379999999999981</v>
      </c>
      <c r="E395" s="70">
        <v>2506087.63</v>
      </c>
      <c r="F395" s="69">
        <v>25217.223083115317</v>
      </c>
      <c r="G395" s="70">
        <v>2609657.7599999998</v>
      </c>
      <c r="H395" s="71">
        <v>26259.385791909845</v>
      </c>
      <c r="I395" s="72">
        <v>5663.0849265445777</v>
      </c>
      <c r="J395" s="72">
        <v>575.1328235057357</v>
      </c>
      <c r="K395" s="72">
        <v>19371.524451599926</v>
      </c>
      <c r="L395" s="72">
        <v>649.64359025960971</v>
      </c>
      <c r="M395" s="72"/>
      <c r="N395" s="67">
        <v>265036.7</v>
      </c>
      <c r="O395" s="73">
        <v>2666.9017911048509</v>
      </c>
      <c r="P395" s="74">
        <f t="shared" si="23"/>
        <v>0</v>
      </c>
      <c r="Q395" s="83"/>
      <c r="R395" s="83"/>
      <c r="S395" s="83"/>
      <c r="T395" s="83"/>
      <c r="U395" s="83"/>
      <c r="V395" s="83"/>
      <c r="W395" s="68"/>
      <c r="X395" s="68"/>
      <c r="Y395" s="68"/>
      <c r="Z395" s="68"/>
      <c r="AA395" s="68"/>
      <c r="AB395" s="68"/>
      <c r="AC395" s="68"/>
      <c r="AD395" s="68"/>
      <c r="AE395" s="68"/>
      <c r="AF395" s="68"/>
      <c r="AG395" s="68"/>
      <c r="AH395" s="68"/>
      <c r="AI395" s="68"/>
      <c r="AJ395" s="68"/>
      <c r="AK395" s="68"/>
      <c r="AL395" s="68"/>
      <c r="AM395" s="68"/>
      <c r="AN395" s="68"/>
      <c r="AO395" s="68"/>
      <c r="AP395" s="68"/>
      <c r="AQ395" s="68"/>
      <c r="AR395" s="68"/>
      <c r="AS395" s="68"/>
      <c r="AT395" s="68"/>
      <c r="AU395" s="68"/>
      <c r="AV395" s="68"/>
      <c r="AW395" s="68"/>
      <c r="AX395" s="68"/>
      <c r="AY395" s="68"/>
      <c r="AZ395" s="68"/>
    </row>
    <row r="396" spans="1:52" s="49" customFormat="1" x14ac:dyDescent="0.2">
      <c r="A396" s="75"/>
      <c r="C396" s="49" t="s">
        <v>35</v>
      </c>
      <c r="D396" s="48">
        <f>SUM(D383:D395)</f>
        <v>4644.45</v>
      </c>
      <c r="E396" s="47">
        <f>SUM(E383:E395)</f>
        <v>57745067.800000004</v>
      </c>
      <c r="F396" s="77">
        <f>E396/D396</f>
        <v>12433.133697208497</v>
      </c>
      <c r="G396" s="49">
        <f>SUM(G383:G395)</f>
        <v>61078350.32</v>
      </c>
      <c r="H396" s="76">
        <f>G396/D396</f>
        <v>13150.825247338222</v>
      </c>
      <c r="I396" s="53">
        <f>'[1]Master by county 1516'!O393</f>
        <v>2328.014852135344</v>
      </c>
      <c r="J396" s="53">
        <f>'[1]Master by county 1516'!AM393</f>
        <v>358.64410425346387</v>
      </c>
      <c r="K396" s="77">
        <f>'[1]Master by county 1516'!BM393</f>
        <v>9766.1094381466046</v>
      </c>
      <c r="L396" s="77">
        <f>'[1]Master by county 1516'!DZ393</f>
        <v>650.64112435272216</v>
      </c>
      <c r="M396" s="77">
        <f>'[1]Master by county 1516'!EZ393</f>
        <v>47.415728450085588</v>
      </c>
      <c r="N396" s="90">
        <f>SUM(N383:N395)</f>
        <v>9945790.9999999981</v>
      </c>
      <c r="O396" s="78">
        <f>N396/D396</f>
        <v>2141.4356920625692</v>
      </c>
      <c r="P396" s="74">
        <f t="shared" si="23"/>
        <v>0</v>
      </c>
      <c r="Q396" s="43"/>
      <c r="R396" s="43"/>
      <c r="S396" s="43"/>
      <c r="T396" s="43"/>
      <c r="U396" s="43"/>
      <c r="V396" s="43"/>
      <c r="W396" s="43"/>
      <c r="X396" s="43"/>
      <c r="Y396" s="43"/>
      <c r="Z396" s="43"/>
      <c r="AA396" s="43"/>
      <c r="AB396" s="43"/>
      <c r="AC396" s="43"/>
      <c r="AD396" s="43"/>
      <c r="AE396" s="43"/>
      <c r="AF396" s="43"/>
      <c r="AG396" s="43"/>
      <c r="AH396" s="43"/>
      <c r="AI396" s="43"/>
      <c r="AJ396" s="43"/>
      <c r="AK396" s="43"/>
      <c r="AL396" s="43"/>
      <c r="AM396" s="43"/>
      <c r="AN396" s="43"/>
      <c r="AO396" s="43"/>
      <c r="AP396" s="43"/>
      <c r="AQ396" s="43"/>
      <c r="AR396" s="43"/>
      <c r="AS396" s="43"/>
      <c r="AT396" s="43"/>
      <c r="AU396" s="43"/>
      <c r="AV396" s="43"/>
      <c r="AW396" s="43"/>
      <c r="AX396" s="43"/>
      <c r="AY396" s="43"/>
      <c r="AZ396" s="43"/>
    </row>
    <row r="397" spans="1:52" customFormat="1" ht="4.5" customHeight="1" x14ac:dyDescent="0.2">
      <c r="A397" s="79"/>
      <c r="B397" s="80"/>
      <c r="C397" s="80"/>
      <c r="D397" s="80"/>
      <c r="E397" s="81"/>
      <c r="F397" s="80"/>
      <c r="G397" s="81"/>
      <c r="H397" s="80"/>
      <c r="I397" s="80"/>
      <c r="J397" s="80"/>
      <c r="K397" s="80"/>
      <c r="L397" s="80"/>
      <c r="M397" s="80"/>
      <c r="N397" s="81"/>
      <c r="O397" s="82"/>
    </row>
    <row r="398" spans="1:52" s="59" customFormat="1" x14ac:dyDescent="0.2">
      <c r="A398" s="75" t="s">
        <v>627</v>
      </c>
      <c r="C398" s="49"/>
      <c r="D398" s="48"/>
      <c r="E398" s="47"/>
      <c r="F398" s="69"/>
      <c r="G398" s="49"/>
      <c r="H398" s="84"/>
      <c r="I398" s="48"/>
      <c r="J398" s="53"/>
      <c r="K398" s="48"/>
      <c r="L398" s="53"/>
      <c r="M398" s="53"/>
      <c r="N398" s="49"/>
      <c r="O398" s="50"/>
      <c r="P398" s="74">
        <f t="shared" si="23"/>
        <v>0</v>
      </c>
      <c r="Q398" s="68"/>
      <c r="R398" s="68"/>
      <c r="S398" s="68"/>
      <c r="T398" s="68"/>
      <c r="U398" s="68"/>
      <c r="V398" s="68"/>
      <c r="W398" s="68"/>
      <c r="X398" s="68"/>
      <c r="Y398" s="68"/>
      <c r="Z398" s="68"/>
      <c r="AA398" s="68"/>
      <c r="AB398" s="68"/>
      <c r="AC398" s="68"/>
      <c r="AD398" s="68"/>
      <c r="AE398" s="68"/>
      <c r="AF398" s="68"/>
      <c r="AG398" s="68"/>
      <c r="AH398" s="68"/>
      <c r="AI398" s="68"/>
      <c r="AJ398" s="68"/>
      <c r="AK398" s="68"/>
      <c r="AL398" s="68"/>
      <c r="AM398" s="68"/>
      <c r="AN398" s="68"/>
      <c r="AO398" s="68"/>
      <c r="AP398" s="68"/>
      <c r="AQ398" s="68"/>
      <c r="AR398" s="68"/>
      <c r="AS398" s="68"/>
      <c r="AT398" s="68"/>
      <c r="AU398" s="68"/>
      <c r="AV398" s="68"/>
      <c r="AW398" s="68"/>
      <c r="AX398" s="68"/>
      <c r="AY398" s="68"/>
      <c r="AZ398" s="68"/>
    </row>
    <row r="399" spans="1:52" s="59" customFormat="1" x14ac:dyDescent="0.2">
      <c r="A399" s="56"/>
      <c r="B399" s="59" t="s">
        <v>628</v>
      </c>
      <c r="C399" s="59" t="s">
        <v>629</v>
      </c>
      <c r="D399" s="69">
        <v>663.76</v>
      </c>
      <c r="E399" s="70">
        <v>7107445.71</v>
      </c>
      <c r="F399" s="69">
        <v>10707.854811980234</v>
      </c>
      <c r="G399" s="70">
        <v>7847284.2400000002</v>
      </c>
      <c r="H399" s="71">
        <v>11822.472339399783</v>
      </c>
      <c r="I399" s="72">
        <v>1481.0461763287935</v>
      </c>
      <c r="J399" s="72">
        <v>304.43716102205622</v>
      </c>
      <c r="K399" s="72">
        <v>8339.5433590454359</v>
      </c>
      <c r="L399" s="72">
        <v>1697.4456430034957</v>
      </c>
      <c r="M399" s="72"/>
      <c r="N399" s="67">
        <v>4163810.54</v>
      </c>
      <c r="O399" s="73">
        <v>6273.0663794142465</v>
      </c>
      <c r="P399" s="74">
        <f t="shared" si="23"/>
        <v>0</v>
      </c>
      <c r="Q399" s="83"/>
      <c r="R399" s="83"/>
      <c r="S399" s="83"/>
      <c r="T399" s="83"/>
      <c r="U399" s="83"/>
      <c r="V399" s="83"/>
      <c r="W399" s="83"/>
      <c r="X399" s="83"/>
      <c r="Y399" s="83"/>
      <c r="Z399" s="83"/>
      <c r="AA399" s="83"/>
      <c r="AB399" s="83"/>
      <c r="AC399" s="68"/>
      <c r="AD399" s="68"/>
      <c r="AE399" s="68"/>
      <c r="AF399" s="68"/>
      <c r="AG399" s="68"/>
      <c r="AH399" s="68"/>
      <c r="AI399" s="68"/>
      <c r="AJ399" s="68"/>
      <c r="AK399" s="68"/>
      <c r="AL399" s="68"/>
      <c r="AM399" s="68"/>
      <c r="AN399" s="68"/>
      <c r="AO399" s="68"/>
      <c r="AP399" s="68"/>
      <c r="AQ399" s="68"/>
      <c r="AR399" s="68"/>
      <c r="AS399" s="68"/>
      <c r="AT399" s="68"/>
      <c r="AU399" s="68"/>
      <c r="AV399" s="68"/>
      <c r="AW399" s="68"/>
      <c r="AX399" s="68"/>
      <c r="AY399" s="68"/>
      <c r="AZ399" s="68"/>
    </row>
    <row r="400" spans="1:52" s="59" customFormat="1" x14ac:dyDescent="0.2">
      <c r="A400" s="56"/>
      <c r="B400" s="59" t="s">
        <v>630</v>
      </c>
      <c r="C400" s="59" t="s">
        <v>631</v>
      </c>
      <c r="D400" s="69">
        <v>1317.1100000000001</v>
      </c>
      <c r="E400" s="70">
        <v>14461570.300000001</v>
      </c>
      <c r="F400" s="69">
        <v>10979.774126686458</v>
      </c>
      <c r="G400" s="70">
        <v>14749365.91</v>
      </c>
      <c r="H400" s="71">
        <v>11198.279498295509</v>
      </c>
      <c r="I400" s="72">
        <v>2095.0480521748368</v>
      </c>
      <c r="J400" s="72">
        <v>167.57688423897775</v>
      </c>
      <c r="K400" s="72">
        <v>8132.6704147717337</v>
      </c>
      <c r="L400" s="72">
        <v>797.00946010583766</v>
      </c>
      <c r="M400" s="72">
        <v>5.9746870041226616</v>
      </c>
      <c r="N400" s="67">
        <v>1573368.3</v>
      </c>
      <c r="O400" s="73">
        <v>1194.5610465336988</v>
      </c>
      <c r="P400" s="74">
        <f t="shared" si="23"/>
        <v>0</v>
      </c>
      <c r="Q400" s="83"/>
      <c r="R400" s="83"/>
      <c r="S400" s="83"/>
      <c r="T400" s="83"/>
      <c r="U400" s="83"/>
      <c r="V400" s="83"/>
      <c r="W400" s="83"/>
      <c r="X400" s="83"/>
      <c r="Y400" s="83"/>
      <c r="Z400" s="83"/>
      <c r="AA400" s="83"/>
      <c r="AB400" s="83"/>
      <c r="AC400" s="68"/>
      <c r="AD400" s="68"/>
      <c r="AE400" s="68"/>
      <c r="AF400" s="68"/>
      <c r="AG400" s="68"/>
      <c r="AH400" s="68"/>
      <c r="AI400" s="68"/>
      <c r="AJ400" s="68"/>
      <c r="AK400" s="68"/>
      <c r="AL400" s="68"/>
      <c r="AM400" s="68"/>
      <c r="AN400" s="68"/>
      <c r="AO400" s="68"/>
      <c r="AP400" s="68"/>
      <c r="AQ400" s="68"/>
      <c r="AR400" s="68"/>
      <c r="AS400" s="68"/>
      <c r="AT400" s="68"/>
      <c r="AU400" s="68"/>
      <c r="AV400" s="68"/>
      <c r="AW400" s="68"/>
      <c r="AX400" s="68"/>
      <c r="AY400" s="68"/>
      <c r="AZ400" s="68"/>
    </row>
    <row r="401" spans="1:52" s="59" customFormat="1" x14ac:dyDescent="0.2">
      <c r="A401" s="56"/>
      <c r="B401" s="59" t="s">
        <v>632</v>
      </c>
      <c r="C401" s="59" t="s">
        <v>633</v>
      </c>
      <c r="D401" s="69">
        <v>16493.869999999995</v>
      </c>
      <c r="E401" s="70">
        <v>181712068.97</v>
      </c>
      <c r="F401" s="69">
        <v>11016.945627072364</v>
      </c>
      <c r="G401" s="70">
        <v>192490921.13999999</v>
      </c>
      <c r="H401" s="71">
        <v>11670.452182538122</v>
      </c>
      <c r="I401" s="72">
        <v>845.90720310030349</v>
      </c>
      <c r="J401" s="72">
        <v>70.206074135421233</v>
      </c>
      <c r="K401" s="72">
        <v>9171.3027264068423</v>
      </c>
      <c r="L401" s="72">
        <v>1549.5317769571366</v>
      </c>
      <c r="M401" s="72">
        <v>33.504401938417132</v>
      </c>
      <c r="N401" s="67">
        <v>24588570.02</v>
      </c>
      <c r="O401" s="73">
        <v>1490.7702085683959</v>
      </c>
      <c r="P401" s="74">
        <f t="shared" si="23"/>
        <v>0</v>
      </c>
      <c r="Q401" s="83"/>
      <c r="R401" s="83"/>
      <c r="S401" s="83"/>
      <c r="T401" s="83"/>
      <c r="U401" s="83"/>
      <c r="V401" s="83"/>
      <c r="W401" s="83"/>
      <c r="X401" s="83"/>
      <c r="Y401" s="83"/>
      <c r="Z401" s="83"/>
      <c r="AA401" s="83"/>
      <c r="AB401" s="83"/>
      <c r="AC401" s="68"/>
      <c r="AD401" s="68"/>
      <c r="AE401" s="68"/>
      <c r="AF401" s="68"/>
      <c r="AG401" s="68"/>
      <c r="AH401" s="68"/>
      <c r="AI401" s="68"/>
      <c r="AJ401" s="68"/>
      <c r="AK401" s="68"/>
      <c r="AL401" s="68"/>
      <c r="AM401" s="68"/>
      <c r="AN401" s="68"/>
      <c r="AO401" s="68"/>
      <c r="AP401" s="68"/>
      <c r="AQ401" s="68"/>
      <c r="AR401" s="68"/>
      <c r="AS401" s="68"/>
      <c r="AT401" s="68"/>
      <c r="AU401" s="68"/>
      <c r="AV401" s="68"/>
      <c r="AW401" s="68"/>
      <c r="AX401" s="68"/>
      <c r="AY401" s="68"/>
      <c r="AZ401" s="68"/>
    </row>
    <row r="402" spans="1:52" s="59" customFormat="1" x14ac:dyDescent="0.2">
      <c r="A402" s="56"/>
      <c r="B402" s="59" t="s">
        <v>634</v>
      </c>
      <c r="C402" s="59" t="s">
        <v>516</v>
      </c>
      <c r="D402" s="69">
        <v>3123.98</v>
      </c>
      <c r="E402" s="70">
        <v>33487164.960000001</v>
      </c>
      <c r="F402" s="69">
        <v>10719.391596617135</v>
      </c>
      <c r="G402" s="70">
        <v>33995019.109999999</v>
      </c>
      <c r="H402" s="71">
        <v>10881.957986286723</v>
      </c>
      <c r="I402" s="72">
        <v>1441.0945140493855</v>
      </c>
      <c r="J402" s="72">
        <v>172.42897521751101</v>
      </c>
      <c r="K402" s="72">
        <v>8459.4006651771124</v>
      </c>
      <c r="L402" s="72">
        <v>808.23933251813389</v>
      </c>
      <c r="M402" s="72">
        <v>0.79449932457954275</v>
      </c>
      <c r="N402" s="67">
        <v>4247883.55</v>
      </c>
      <c r="O402" s="73">
        <v>1359.7665638064263</v>
      </c>
      <c r="P402" s="74">
        <f t="shared" si="23"/>
        <v>0</v>
      </c>
      <c r="Q402" s="83"/>
      <c r="R402" s="83"/>
      <c r="S402" s="83"/>
      <c r="T402" s="83"/>
      <c r="U402" s="83"/>
      <c r="V402" s="83"/>
      <c r="W402" s="83"/>
      <c r="X402" s="83"/>
      <c r="Y402" s="83"/>
      <c r="Z402" s="83"/>
      <c r="AA402" s="83"/>
      <c r="AB402" s="83"/>
      <c r="AC402" s="68"/>
      <c r="AD402" s="68"/>
      <c r="AE402" s="68"/>
      <c r="AF402" s="68"/>
      <c r="AG402" s="68"/>
      <c r="AH402" s="68"/>
      <c r="AI402" s="68"/>
      <c r="AJ402" s="68"/>
      <c r="AK402" s="68"/>
      <c r="AL402" s="68"/>
      <c r="AM402" s="68"/>
      <c r="AN402" s="68"/>
      <c r="AO402" s="68"/>
      <c r="AP402" s="68"/>
      <c r="AQ402" s="68"/>
      <c r="AR402" s="68"/>
      <c r="AS402" s="68"/>
      <c r="AT402" s="68"/>
      <c r="AU402" s="68"/>
      <c r="AV402" s="68"/>
      <c r="AW402" s="68"/>
      <c r="AX402" s="68"/>
      <c r="AY402" s="68"/>
      <c r="AZ402" s="68"/>
    </row>
    <row r="403" spans="1:52" s="59" customFormat="1" x14ac:dyDescent="0.2">
      <c r="A403" s="56"/>
      <c r="B403" s="59" t="s">
        <v>635</v>
      </c>
      <c r="C403" s="59" t="s">
        <v>636</v>
      </c>
      <c r="D403" s="69">
        <v>3599.8300000000004</v>
      </c>
      <c r="E403" s="70">
        <v>38805813.850000001</v>
      </c>
      <c r="F403" s="69">
        <v>10779.901787028832</v>
      </c>
      <c r="G403" s="70">
        <v>40466490</v>
      </c>
      <c r="H403" s="71">
        <v>11241.222502173712</v>
      </c>
      <c r="I403" s="72">
        <v>1495.2336582560843</v>
      </c>
      <c r="J403" s="72">
        <v>201.59519755099547</v>
      </c>
      <c r="K403" s="72">
        <v>8637.6184180919627</v>
      </c>
      <c r="L403" s="72">
        <v>888.72947055833163</v>
      </c>
      <c r="M403" s="72">
        <v>18.045757716336603</v>
      </c>
      <c r="N403" s="67">
        <v>5589995.5899999999</v>
      </c>
      <c r="O403" s="73">
        <v>1552.8498817999737</v>
      </c>
      <c r="P403" s="74">
        <f t="shared" si="23"/>
        <v>0</v>
      </c>
      <c r="Q403" s="83"/>
      <c r="R403" s="83"/>
      <c r="S403" s="83"/>
      <c r="T403" s="83"/>
      <c r="U403" s="83"/>
      <c r="V403" s="83"/>
      <c r="W403" s="83"/>
      <c r="X403" s="83"/>
      <c r="Y403" s="83"/>
      <c r="Z403" s="83"/>
      <c r="AA403" s="83"/>
      <c r="AB403" s="83"/>
      <c r="AC403" s="68"/>
      <c r="AD403" s="68"/>
      <c r="AE403" s="68"/>
      <c r="AF403" s="68"/>
      <c r="AG403" s="68"/>
      <c r="AH403" s="68"/>
      <c r="AI403" s="68"/>
      <c r="AJ403" s="68"/>
      <c r="AK403" s="68"/>
      <c r="AL403" s="68"/>
      <c r="AM403" s="68"/>
      <c r="AN403" s="68"/>
      <c r="AO403" s="68"/>
      <c r="AP403" s="68"/>
      <c r="AQ403" s="68"/>
      <c r="AR403" s="68"/>
      <c r="AS403" s="68"/>
      <c r="AT403" s="68"/>
      <c r="AU403" s="68"/>
      <c r="AV403" s="68"/>
      <c r="AW403" s="68"/>
      <c r="AX403" s="68"/>
      <c r="AY403" s="68"/>
      <c r="AZ403" s="68"/>
    </row>
    <row r="404" spans="1:52" s="59" customFormat="1" x14ac:dyDescent="0.2">
      <c r="A404" s="56"/>
      <c r="B404" s="59" t="s">
        <v>637</v>
      </c>
      <c r="C404" s="59" t="s">
        <v>638</v>
      </c>
      <c r="D404" s="69">
        <v>948.33000000000015</v>
      </c>
      <c r="E404" s="70">
        <v>10818437.84</v>
      </c>
      <c r="F404" s="69">
        <v>11407.883163033963</v>
      </c>
      <c r="G404" s="70">
        <v>11227742.380000001</v>
      </c>
      <c r="H404" s="71">
        <v>11839.488764459627</v>
      </c>
      <c r="I404" s="72">
        <v>274.10552233927001</v>
      </c>
      <c r="J404" s="72">
        <v>229.27536827897458</v>
      </c>
      <c r="K404" s="72">
        <v>9556.7018653844134</v>
      </c>
      <c r="L404" s="72">
        <v>1775.9121613784225</v>
      </c>
      <c r="M404" s="72">
        <v>3.493847078548606</v>
      </c>
      <c r="N404" s="67">
        <v>2123364.13</v>
      </c>
      <c r="O404" s="73">
        <v>2239.0561618845754</v>
      </c>
      <c r="P404" s="74">
        <f t="shared" si="23"/>
        <v>0</v>
      </c>
      <c r="Q404" s="83"/>
      <c r="R404" s="83"/>
      <c r="S404" s="83"/>
      <c r="T404" s="83"/>
      <c r="U404" s="83"/>
      <c r="V404" s="83"/>
      <c r="W404" s="83"/>
      <c r="X404" s="83"/>
      <c r="Y404" s="83"/>
      <c r="Z404" s="83"/>
      <c r="AA404" s="83"/>
      <c r="AB404" s="83"/>
      <c r="AC404" s="68"/>
      <c r="AD404" s="68"/>
      <c r="AE404" s="68"/>
      <c r="AF404" s="68"/>
      <c r="AG404" s="68"/>
      <c r="AH404" s="68"/>
      <c r="AI404" s="68"/>
      <c r="AJ404" s="68"/>
      <c r="AK404" s="68"/>
      <c r="AL404" s="68"/>
      <c r="AM404" s="68"/>
      <c r="AN404" s="68"/>
      <c r="AO404" s="68"/>
      <c r="AP404" s="68"/>
      <c r="AQ404" s="68"/>
      <c r="AR404" s="68"/>
      <c r="AS404" s="68"/>
      <c r="AT404" s="68"/>
      <c r="AU404" s="68"/>
      <c r="AV404" s="68"/>
      <c r="AW404" s="68"/>
      <c r="AX404" s="68"/>
      <c r="AY404" s="68"/>
      <c r="AZ404" s="68"/>
    </row>
    <row r="405" spans="1:52" s="59" customFormat="1" x14ac:dyDescent="0.2">
      <c r="A405" s="56"/>
      <c r="B405" s="59" t="s">
        <v>639</v>
      </c>
      <c r="C405" s="59" t="s">
        <v>640</v>
      </c>
      <c r="D405" s="69">
        <v>3694.87</v>
      </c>
      <c r="E405" s="70">
        <v>38153412.210000001</v>
      </c>
      <c r="F405" s="69">
        <v>10326.049958455913</v>
      </c>
      <c r="G405" s="70">
        <v>40574180.25</v>
      </c>
      <c r="H405" s="71">
        <v>10981.219975263</v>
      </c>
      <c r="I405" s="72">
        <v>366.12620200440074</v>
      </c>
      <c r="J405" s="72">
        <v>174.83998083829744</v>
      </c>
      <c r="K405" s="72">
        <v>8941.349300516662</v>
      </c>
      <c r="L405" s="72">
        <v>1496.8893655257157</v>
      </c>
      <c r="M405" s="72">
        <v>2.0151263779239867</v>
      </c>
      <c r="N405" s="67">
        <v>7462491.6399999997</v>
      </c>
      <c r="O405" s="73">
        <v>2019.6899051928756</v>
      </c>
      <c r="P405" s="74">
        <f t="shared" si="23"/>
        <v>0</v>
      </c>
      <c r="Q405" s="83"/>
      <c r="R405" s="83"/>
      <c r="S405" s="83"/>
      <c r="T405" s="83"/>
      <c r="U405" s="83"/>
      <c r="V405" s="83"/>
      <c r="W405" s="83"/>
      <c r="X405" s="83"/>
      <c r="Y405" s="83"/>
      <c r="Z405" s="83"/>
      <c r="AA405" s="83"/>
      <c r="AB405" s="83"/>
      <c r="AC405" s="68"/>
      <c r="AD405" s="68"/>
      <c r="AE405" s="68"/>
      <c r="AF405" s="68"/>
      <c r="AG405" s="68"/>
      <c r="AH405" s="68"/>
      <c r="AI405" s="68"/>
      <c r="AJ405" s="68"/>
      <c r="AK405" s="68"/>
      <c r="AL405" s="68"/>
      <c r="AM405" s="68"/>
      <c r="AN405" s="68"/>
      <c r="AO405" s="68"/>
      <c r="AP405" s="68"/>
      <c r="AQ405" s="68"/>
      <c r="AR405" s="68"/>
      <c r="AS405" s="68"/>
      <c r="AT405" s="68"/>
      <c r="AU405" s="68"/>
      <c r="AV405" s="68"/>
      <c r="AW405" s="68"/>
      <c r="AX405" s="68"/>
      <c r="AY405" s="68"/>
      <c r="AZ405" s="68"/>
    </row>
    <row r="406" spans="1:52" s="59" customFormat="1" x14ac:dyDescent="0.2">
      <c r="A406" s="56"/>
      <c r="B406" s="59" t="s">
        <v>641</v>
      </c>
      <c r="C406" s="59" t="s">
        <v>642</v>
      </c>
      <c r="D406" s="69">
        <v>6760.82</v>
      </c>
      <c r="E406" s="70">
        <v>71766399.200000003</v>
      </c>
      <c r="F406" s="69">
        <v>10615.043618969297</v>
      </c>
      <c r="G406" s="70">
        <v>79867049.420000002</v>
      </c>
      <c r="H406" s="71">
        <v>11813.219316591774</v>
      </c>
      <c r="I406" s="72">
        <v>301.91997568342305</v>
      </c>
      <c r="J406" s="72">
        <v>220.70198881200801</v>
      </c>
      <c r="K406" s="72">
        <v>9255.6045183868227</v>
      </c>
      <c r="L406" s="72">
        <v>2003.8552083918814</v>
      </c>
      <c r="M406" s="72">
        <v>31.137625317638982</v>
      </c>
      <c r="N406" s="67">
        <v>13822729.710000001</v>
      </c>
      <c r="O406" s="73">
        <v>2044.5344958155965</v>
      </c>
      <c r="P406" s="74">
        <f t="shared" si="23"/>
        <v>0</v>
      </c>
      <c r="Q406" s="83"/>
      <c r="R406" s="83"/>
      <c r="S406" s="83"/>
      <c r="T406" s="83"/>
      <c r="U406" s="83"/>
      <c r="V406" s="83"/>
      <c r="W406" s="83"/>
      <c r="X406" s="83"/>
      <c r="Y406" s="83"/>
      <c r="Z406" s="83"/>
      <c r="AA406" s="83"/>
      <c r="AB406" s="83"/>
      <c r="AC406" s="68"/>
      <c r="AD406" s="68"/>
      <c r="AE406" s="68"/>
      <c r="AF406" s="68"/>
      <c r="AG406" s="68"/>
      <c r="AH406" s="68"/>
      <c r="AI406" s="68"/>
      <c r="AJ406" s="68"/>
      <c r="AK406" s="68"/>
      <c r="AL406" s="68"/>
      <c r="AM406" s="68"/>
      <c r="AN406" s="68"/>
      <c r="AO406" s="68"/>
      <c r="AP406" s="68"/>
      <c r="AQ406" s="68"/>
      <c r="AR406" s="68"/>
      <c r="AS406" s="68"/>
      <c r="AT406" s="68"/>
      <c r="AU406" s="68"/>
      <c r="AV406" s="68"/>
      <c r="AW406" s="68"/>
      <c r="AX406" s="68"/>
      <c r="AY406" s="68"/>
      <c r="AZ406" s="68"/>
    </row>
    <row r="407" spans="1:52" s="59" customFormat="1" x14ac:dyDescent="0.2">
      <c r="A407" s="56"/>
      <c r="B407" s="59" t="s">
        <v>643</v>
      </c>
      <c r="C407" s="59" t="s">
        <v>644</v>
      </c>
      <c r="D407" s="69">
        <v>4140.7299999999996</v>
      </c>
      <c r="E407" s="70">
        <v>44146646.719999999</v>
      </c>
      <c r="F407" s="69">
        <v>10661.561299577612</v>
      </c>
      <c r="G407" s="70">
        <v>45799300.539999999</v>
      </c>
      <c r="H407" s="71">
        <v>11060.682667065954</v>
      </c>
      <c r="I407" s="72">
        <v>282.6313717629501</v>
      </c>
      <c r="J407" s="72">
        <v>122.53146425871768</v>
      </c>
      <c r="K407" s="72">
        <v>8992.404636380541</v>
      </c>
      <c r="L407" s="72">
        <v>1660.6817976540372</v>
      </c>
      <c r="M407" s="72">
        <v>2.4333970097060185</v>
      </c>
      <c r="N407" s="67">
        <v>7096092.1900000004</v>
      </c>
      <c r="O407" s="73">
        <v>1713.7297505512315</v>
      </c>
      <c r="P407" s="74">
        <f t="shared" si="23"/>
        <v>0</v>
      </c>
      <c r="Q407" s="83"/>
      <c r="R407" s="83"/>
      <c r="S407" s="83"/>
      <c r="T407" s="83"/>
      <c r="U407" s="83"/>
      <c r="V407" s="83"/>
      <c r="W407" s="83"/>
      <c r="X407" s="83"/>
      <c r="Y407" s="83"/>
      <c r="Z407" s="83"/>
      <c r="AA407" s="83"/>
      <c r="AB407" s="83"/>
      <c r="AC407" s="68"/>
      <c r="AD407" s="68"/>
      <c r="AE407" s="68"/>
      <c r="AF407" s="68"/>
      <c r="AG407" s="68"/>
      <c r="AH407" s="68"/>
      <c r="AI407" s="68"/>
      <c r="AJ407" s="68"/>
      <c r="AK407" s="68"/>
      <c r="AL407" s="68"/>
      <c r="AM407" s="68"/>
      <c r="AN407" s="68"/>
      <c r="AO407" s="68"/>
      <c r="AP407" s="68"/>
      <c r="AQ407" s="68"/>
      <c r="AR407" s="68"/>
      <c r="AS407" s="68"/>
      <c r="AT407" s="68"/>
      <c r="AU407" s="68"/>
      <c r="AV407" s="68"/>
      <c r="AW407" s="68"/>
      <c r="AX407" s="68"/>
      <c r="AY407" s="68"/>
      <c r="AZ407" s="68"/>
    </row>
    <row r="408" spans="1:52" s="59" customFormat="1" x14ac:dyDescent="0.2">
      <c r="A408" s="56"/>
      <c r="B408" s="59" t="s">
        <v>645</v>
      </c>
      <c r="C408" s="59" t="s">
        <v>646</v>
      </c>
      <c r="D408" s="69">
        <v>1171.7600000000002</v>
      </c>
      <c r="E408" s="70">
        <v>13513595.85</v>
      </c>
      <c r="F408" s="69">
        <v>11532.733537584485</v>
      </c>
      <c r="G408" s="70">
        <v>14118790.279999999</v>
      </c>
      <c r="H408" s="71">
        <v>12049.216802075507</v>
      </c>
      <c r="I408" s="72">
        <v>1270.6602205229738</v>
      </c>
      <c r="J408" s="72">
        <v>182.04452276916771</v>
      </c>
      <c r="K408" s="72">
        <v>9262.0556086570614</v>
      </c>
      <c r="L408" s="72">
        <v>1334.4564501263055</v>
      </c>
      <c r="M408" s="72"/>
      <c r="N408" s="67">
        <v>1934513.26</v>
      </c>
      <c r="O408" s="73">
        <v>1650.9466614323749</v>
      </c>
      <c r="P408" s="74">
        <f t="shared" si="23"/>
        <v>0</v>
      </c>
      <c r="Q408" s="83"/>
      <c r="R408" s="83"/>
      <c r="S408" s="83"/>
      <c r="T408" s="83"/>
      <c r="U408" s="83"/>
      <c r="V408" s="83"/>
      <c r="W408" s="83"/>
      <c r="X408" s="83"/>
      <c r="Y408" s="83"/>
      <c r="Z408" s="83"/>
      <c r="AA408" s="83"/>
      <c r="AB408" s="83"/>
      <c r="AC408" s="68"/>
      <c r="AD408" s="68"/>
      <c r="AE408" s="68"/>
      <c r="AF408" s="68"/>
      <c r="AG408" s="68"/>
      <c r="AH408" s="68"/>
      <c r="AI408" s="68"/>
      <c r="AJ408" s="68"/>
      <c r="AK408" s="68"/>
      <c r="AL408" s="68"/>
      <c r="AM408" s="68"/>
      <c r="AN408" s="68"/>
      <c r="AO408" s="68"/>
      <c r="AP408" s="68"/>
      <c r="AQ408" s="68"/>
      <c r="AR408" s="68"/>
      <c r="AS408" s="68"/>
      <c r="AT408" s="68"/>
      <c r="AU408" s="68"/>
      <c r="AV408" s="68"/>
      <c r="AW408" s="68"/>
      <c r="AX408" s="68"/>
      <c r="AY408" s="68"/>
      <c r="AZ408" s="68"/>
    </row>
    <row r="409" spans="1:52" s="59" customFormat="1" x14ac:dyDescent="0.2">
      <c r="A409" s="56"/>
      <c r="B409" s="59" t="s">
        <v>647</v>
      </c>
      <c r="C409" s="59" t="s">
        <v>648</v>
      </c>
      <c r="D409" s="69">
        <v>1527.1800000000003</v>
      </c>
      <c r="E409" s="70">
        <v>17597039.510000002</v>
      </c>
      <c r="F409" s="69">
        <v>11522.570692387275</v>
      </c>
      <c r="G409" s="70">
        <v>18300688.75</v>
      </c>
      <c r="H409" s="71">
        <v>11983.321383203025</v>
      </c>
      <c r="I409" s="72">
        <v>412.56925182362255</v>
      </c>
      <c r="J409" s="72">
        <v>91.670746081012055</v>
      </c>
      <c r="K409" s="72">
        <v>9454.998710040727</v>
      </c>
      <c r="L409" s="72">
        <v>1999.1185714846972</v>
      </c>
      <c r="M409" s="72">
        <v>24.964103772967164</v>
      </c>
      <c r="N409" s="67">
        <v>2132894.44</v>
      </c>
      <c r="O409" s="73">
        <v>1396.622821147474</v>
      </c>
      <c r="P409" s="74">
        <f t="shared" si="23"/>
        <v>0</v>
      </c>
      <c r="Q409" s="83"/>
      <c r="R409" s="83"/>
      <c r="S409" s="83"/>
      <c r="T409" s="83"/>
      <c r="U409" s="83"/>
      <c r="V409" s="83"/>
      <c r="W409" s="83"/>
      <c r="X409" s="83"/>
      <c r="Y409" s="83"/>
      <c r="Z409" s="83"/>
      <c r="AA409" s="83"/>
      <c r="AB409" s="83"/>
      <c r="AC409" s="68"/>
      <c r="AD409" s="68"/>
      <c r="AE409" s="68"/>
      <c r="AF409" s="68"/>
      <c r="AG409" s="68"/>
      <c r="AH409" s="68"/>
      <c r="AI409" s="68"/>
      <c r="AJ409" s="68"/>
      <c r="AK409" s="68"/>
      <c r="AL409" s="68"/>
      <c r="AM409" s="68"/>
      <c r="AN409" s="68"/>
      <c r="AO409" s="68"/>
      <c r="AP409" s="68"/>
      <c r="AQ409" s="68"/>
      <c r="AR409" s="68"/>
      <c r="AS409" s="68"/>
      <c r="AT409" s="68"/>
      <c r="AU409" s="68"/>
      <c r="AV409" s="68"/>
      <c r="AW409" s="68"/>
      <c r="AX409" s="68"/>
      <c r="AY409" s="68"/>
      <c r="AZ409" s="68"/>
    </row>
    <row r="410" spans="1:52" s="59" customFormat="1" x14ac:dyDescent="0.2">
      <c r="A410" s="56"/>
      <c r="B410" s="59" t="s">
        <v>649</v>
      </c>
      <c r="C410" s="59" t="s">
        <v>650</v>
      </c>
      <c r="D410" s="69">
        <v>1324.36</v>
      </c>
      <c r="E410" s="70">
        <v>13936927.91</v>
      </c>
      <c r="F410" s="69">
        <v>10523.519216829261</v>
      </c>
      <c r="G410" s="70">
        <v>13905607.939999999</v>
      </c>
      <c r="H410" s="71">
        <v>10499.870080642726</v>
      </c>
      <c r="I410" s="72">
        <v>586.42743664864543</v>
      </c>
      <c r="J410" s="72">
        <v>236.59396991754508</v>
      </c>
      <c r="K410" s="72">
        <v>8735.9861064967263</v>
      </c>
      <c r="L410" s="72">
        <v>940.86256757981221</v>
      </c>
      <c r="M410" s="72"/>
      <c r="N410" s="67">
        <v>3065359.3</v>
      </c>
      <c r="O410" s="73">
        <v>2314.5967108641157</v>
      </c>
      <c r="P410" s="74">
        <f t="shared" si="23"/>
        <v>0</v>
      </c>
      <c r="Q410" s="83"/>
      <c r="R410" s="83"/>
      <c r="S410" s="83"/>
      <c r="T410" s="83"/>
      <c r="U410" s="83"/>
      <c r="V410" s="83"/>
      <c r="W410" s="83"/>
      <c r="X410" s="83"/>
      <c r="Y410" s="83"/>
      <c r="Z410" s="83"/>
      <c r="AA410" s="83"/>
      <c r="AB410" s="83"/>
      <c r="AC410" s="68"/>
      <c r="AD410" s="68"/>
      <c r="AE410" s="68"/>
      <c r="AF410" s="68"/>
      <c r="AG410" s="68"/>
      <c r="AH410" s="68"/>
      <c r="AI410" s="68"/>
      <c r="AJ410" s="68"/>
      <c r="AK410" s="68"/>
      <c r="AL410" s="68"/>
      <c r="AM410" s="68"/>
      <c r="AN410" s="68"/>
      <c r="AO410" s="68"/>
      <c r="AP410" s="68"/>
      <c r="AQ410" s="68"/>
      <c r="AR410" s="68"/>
      <c r="AS410" s="68"/>
      <c r="AT410" s="68"/>
      <c r="AU410" s="68"/>
      <c r="AV410" s="68"/>
      <c r="AW410" s="68"/>
      <c r="AX410" s="68"/>
      <c r="AY410" s="68"/>
      <c r="AZ410" s="68"/>
    </row>
    <row r="411" spans="1:52" s="59" customFormat="1" x14ac:dyDescent="0.2">
      <c r="A411" s="56"/>
      <c r="B411" s="59" t="s">
        <v>651</v>
      </c>
      <c r="C411" s="59" t="s">
        <v>652</v>
      </c>
      <c r="D411" s="69">
        <v>3421.0600000000004</v>
      </c>
      <c r="E411" s="70">
        <v>37726204.479999997</v>
      </c>
      <c r="F411" s="69">
        <v>11027.636019245494</v>
      </c>
      <c r="G411" s="70">
        <v>40292713.770000003</v>
      </c>
      <c r="H411" s="71">
        <v>11777.84481125733</v>
      </c>
      <c r="I411" s="72">
        <v>278.13751001151684</v>
      </c>
      <c r="J411" s="72">
        <v>94.482514191507875</v>
      </c>
      <c r="K411" s="72">
        <v>9076.3116577902765</v>
      </c>
      <c r="L411" s="72">
        <v>2315.9330266057887</v>
      </c>
      <c r="M411" s="72">
        <v>12.980102658240426</v>
      </c>
      <c r="N411" s="67">
        <v>4222362.49</v>
      </c>
      <c r="O411" s="73">
        <v>1234.2263772047258</v>
      </c>
      <c r="P411" s="74">
        <f t="shared" si="23"/>
        <v>0</v>
      </c>
      <c r="Q411" s="83"/>
      <c r="R411" s="83"/>
      <c r="S411" s="83"/>
      <c r="T411" s="83"/>
      <c r="U411" s="83"/>
      <c r="V411" s="83"/>
      <c r="W411" s="83"/>
      <c r="X411" s="83"/>
      <c r="Y411" s="83"/>
      <c r="Z411" s="83"/>
      <c r="AA411" s="83"/>
      <c r="AB411" s="83"/>
      <c r="AC411" s="68"/>
      <c r="AD411" s="68"/>
      <c r="AE411" s="68"/>
      <c r="AF411" s="68"/>
      <c r="AG411" s="68"/>
      <c r="AH411" s="68"/>
      <c r="AI411" s="68"/>
      <c r="AJ411" s="68"/>
      <c r="AK411" s="68"/>
      <c r="AL411" s="68"/>
      <c r="AM411" s="68"/>
      <c r="AN411" s="68"/>
      <c r="AO411" s="68"/>
      <c r="AP411" s="68"/>
      <c r="AQ411" s="68"/>
      <c r="AR411" s="68"/>
      <c r="AS411" s="68"/>
      <c r="AT411" s="68"/>
      <c r="AU411" s="68"/>
      <c r="AV411" s="68"/>
      <c r="AW411" s="68"/>
      <c r="AX411" s="68"/>
      <c r="AY411" s="68"/>
      <c r="AZ411" s="68"/>
    </row>
    <row r="412" spans="1:52" s="59" customFormat="1" x14ac:dyDescent="0.2">
      <c r="A412" s="56"/>
      <c r="B412" s="59" t="s">
        <v>653</v>
      </c>
      <c r="C412" s="59" t="s">
        <v>520</v>
      </c>
      <c r="D412" s="69">
        <v>4980.47</v>
      </c>
      <c r="E412" s="70">
        <v>50139514.560000002</v>
      </c>
      <c r="F412" s="69">
        <v>10067.22549478262</v>
      </c>
      <c r="G412" s="70">
        <v>52285886.869999997</v>
      </c>
      <c r="H412" s="71">
        <v>10498.183277883412</v>
      </c>
      <c r="I412" s="72">
        <v>1380.2526187287547</v>
      </c>
      <c r="J412" s="72">
        <v>275.49632865974496</v>
      </c>
      <c r="K412" s="72">
        <v>8172.4290960491689</v>
      </c>
      <c r="L412" s="72">
        <v>650.62025069923129</v>
      </c>
      <c r="M412" s="72">
        <v>19.384983746513882</v>
      </c>
      <c r="N412" s="67">
        <v>7568314.9699999997</v>
      </c>
      <c r="O412" s="73">
        <v>1519.5985459203648</v>
      </c>
      <c r="P412" s="74">
        <f t="shared" si="23"/>
        <v>0</v>
      </c>
      <c r="Q412" s="83"/>
      <c r="R412" s="83"/>
      <c r="S412" s="83"/>
      <c r="T412" s="83"/>
      <c r="U412" s="83"/>
      <c r="V412" s="83"/>
      <c r="W412" s="83"/>
      <c r="X412" s="83"/>
      <c r="Y412" s="83"/>
      <c r="Z412" s="83"/>
      <c r="AA412" s="83"/>
      <c r="AB412" s="83"/>
      <c r="AC412" s="68"/>
      <c r="AD412" s="68"/>
      <c r="AE412" s="68"/>
      <c r="AF412" s="68"/>
      <c r="AG412" s="68"/>
      <c r="AH412" s="68"/>
      <c r="AI412" s="68"/>
      <c r="AJ412" s="68"/>
      <c r="AK412" s="68"/>
      <c r="AL412" s="68"/>
      <c r="AM412" s="68"/>
      <c r="AN412" s="68"/>
      <c r="AO412" s="68"/>
      <c r="AP412" s="68"/>
      <c r="AQ412" s="68"/>
      <c r="AR412" s="68"/>
      <c r="AS412" s="68"/>
      <c r="AT412" s="68"/>
      <c r="AU412" s="68"/>
      <c r="AV412" s="68"/>
      <c r="AW412" s="68"/>
      <c r="AX412" s="68"/>
      <c r="AY412" s="68"/>
      <c r="AZ412" s="68"/>
    </row>
    <row r="413" spans="1:52" s="59" customFormat="1" x14ac:dyDescent="0.2">
      <c r="A413" s="56"/>
      <c r="B413" s="59" t="s">
        <v>654</v>
      </c>
      <c r="C413" s="59" t="s">
        <v>655</v>
      </c>
      <c r="D413" s="69">
        <v>932.42</v>
      </c>
      <c r="E413" s="70">
        <v>13870510.08</v>
      </c>
      <c r="F413" s="69">
        <v>14875.817850324962</v>
      </c>
      <c r="G413" s="70">
        <v>13968740.98</v>
      </c>
      <c r="H413" s="71">
        <v>14981.168336157527</v>
      </c>
      <c r="I413" s="72">
        <v>163.04605220823234</v>
      </c>
      <c r="J413" s="72">
        <v>156.52009823899101</v>
      </c>
      <c r="K413" s="72">
        <v>9154.840179318333</v>
      </c>
      <c r="L413" s="72">
        <v>5122.9843954441139</v>
      </c>
      <c r="M413" s="72">
        <v>383.77761094785609</v>
      </c>
      <c r="N413" s="67">
        <v>2764087.65</v>
      </c>
      <c r="O413" s="73">
        <v>2964.4233821668349</v>
      </c>
      <c r="P413" s="74">
        <f t="shared" si="23"/>
        <v>0</v>
      </c>
      <c r="Q413" s="83"/>
      <c r="R413" s="83"/>
      <c r="S413" s="83"/>
      <c r="T413" s="83"/>
      <c r="U413" s="83"/>
      <c r="V413" s="83"/>
      <c r="W413" s="83"/>
      <c r="X413" s="83"/>
      <c r="Y413" s="83"/>
      <c r="Z413" s="83"/>
      <c r="AA413" s="83"/>
      <c r="AB413" s="83"/>
      <c r="AC413" s="68"/>
      <c r="AD413" s="68"/>
      <c r="AE413" s="68"/>
      <c r="AF413" s="68"/>
      <c r="AG413" s="68"/>
      <c r="AH413" s="68"/>
      <c r="AI413" s="68"/>
      <c r="AJ413" s="68"/>
      <c r="AK413" s="68"/>
      <c r="AL413" s="68"/>
      <c r="AM413" s="68"/>
      <c r="AN413" s="68"/>
      <c r="AO413" s="68"/>
      <c r="AP413" s="68"/>
      <c r="AQ413" s="68"/>
      <c r="AR413" s="68"/>
      <c r="AS413" s="68"/>
      <c r="AT413" s="68"/>
      <c r="AU413" s="68"/>
      <c r="AV413" s="68"/>
      <c r="AW413" s="68"/>
      <c r="AX413" s="68"/>
      <c r="AY413" s="68"/>
      <c r="AZ413" s="68"/>
    </row>
    <row r="414" spans="1:52" s="49" customFormat="1" x14ac:dyDescent="0.2">
      <c r="A414" s="75"/>
      <c r="C414" s="49" t="s">
        <v>35</v>
      </c>
      <c r="D414" s="48">
        <f>SUM(D399:D413)</f>
        <v>54100.549999999988</v>
      </c>
      <c r="E414" s="47">
        <f>SUM(E399:E413)</f>
        <v>587242752.1500001</v>
      </c>
      <c r="F414" s="77">
        <f>E414/D414</f>
        <v>10854.654012759578</v>
      </c>
      <c r="G414" s="49">
        <f>SUM(G399:G413)</f>
        <v>619889781.58000004</v>
      </c>
      <c r="H414" s="76">
        <f>G414/D414</f>
        <v>11458.104983775584</v>
      </c>
      <c r="I414" s="53">
        <f>'[1]Master by county 1516'!O411</f>
        <v>799.93684851632759</v>
      </c>
      <c r="J414" s="53">
        <f>'[1]Master by county 1516'!AM411</f>
        <v>151.8651666203024</v>
      </c>
      <c r="K414" s="77">
        <f>'[1]Master by county 1516'!BM411</f>
        <v>8948.1570305662335</v>
      </c>
      <c r="L414" s="77">
        <f>'[1]Master by county 1516'!DZ411</f>
        <v>1532.3384418457852</v>
      </c>
      <c r="M414" s="77">
        <f>'[1]Master by county 1516'!EZ411</f>
        <v>25.807496226933004</v>
      </c>
      <c r="N414" s="90">
        <f>SUM(N399:N413)</f>
        <v>92355837.780000001</v>
      </c>
      <c r="O414" s="78">
        <f>N414/D414</f>
        <v>1707.1145816447342</v>
      </c>
      <c r="P414" s="74">
        <f t="shared" si="23"/>
        <v>0</v>
      </c>
      <c r="Q414" s="43"/>
      <c r="R414" s="43"/>
      <c r="S414" s="43"/>
      <c r="T414" s="43"/>
      <c r="U414" s="43"/>
      <c r="V414" s="43"/>
      <c r="W414" s="43"/>
      <c r="X414" s="43"/>
      <c r="Y414" s="43"/>
      <c r="Z414" s="43"/>
      <c r="AA414" s="43"/>
      <c r="AB414" s="43"/>
      <c r="AC414" s="43"/>
      <c r="AD414" s="43"/>
      <c r="AE414" s="43"/>
      <c r="AF414" s="43"/>
      <c r="AG414" s="43"/>
      <c r="AH414" s="43"/>
      <c r="AI414" s="43"/>
      <c r="AJ414" s="43"/>
      <c r="AK414" s="43"/>
      <c r="AL414" s="43"/>
      <c r="AM414" s="43"/>
      <c r="AN414" s="43"/>
      <c r="AO414" s="43"/>
      <c r="AP414" s="43"/>
      <c r="AQ414" s="43"/>
      <c r="AR414" s="43"/>
      <c r="AS414" s="43"/>
      <c r="AT414" s="43"/>
      <c r="AU414" s="43"/>
      <c r="AV414" s="43"/>
      <c r="AW414" s="43"/>
      <c r="AX414" s="43"/>
      <c r="AY414" s="43"/>
      <c r="AZ414" s="43"/>
    </row>
  </sheetData>
  <printOptions horizontalCentered="1"/>
  <pageMargins left="0.3" right="0.25" top="0.87" bottom="0.51" header="0.3" footer="0.16"/>
  <pageSetup scale="65" fitToHeight="0" orientation="landscape" r:id="rId1"/>
  <headerFooter alignWithMargins="0">
    <oddHeader>&amp;C&amp;"Arial,Bold"&amp;12Washington State School Districts
General Fund Expenditures, Revenues, and Ending Total Fund Balance Per Pupil by County
Fiscal Year 2015–2016</oddHeader>
  </headerFooter>
  <rowBreaks count="7" manualBreakCount="7">
    <brk id="58" max="14" man="1"/>
    <brk id="112" max="14" man="1"/>
    <brk id="165" max="14" man="1"/>
    <brk id="221" max="14" man="1"/>
    <brk id="274" max="14" man="1"/>
    <brk id="330" max="16383" man="1"/>
    <brk id="38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Exp_Rev_FB by County 1516</vt:lpstr>
      <vt:lpstr>'Exp_Rev_FB by County 1516'!master</vt:lpstr>
      <vt:lpstr>'Exp_Rev_FB by County 1516'!pam</vt:lpstr>
      <vt:lpstr>'Exp_Rev_FB by County 1516'!Print_Titles</vt:lpstr>
      <vt:lpstr>'Exp_Rev_FB by County 1516'!reportbycty0607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Ramona Garner</dc:creator>
  <cp:lastModifiedBy>Ralph Fortunato</cp:lastModifiedBy>
  <cp:lastPrinted>2018-01-04T20:08:27Z</cp:lastPrinted>
  <dcterms:created xsi:type="dcterms:W3CDTF">2017-09-22T22:37:37Z</dcterms:created>
  <dcterms:modified xsi:type="dcterms:W3CDTF">2018-01-04T20:08:41Z</dcterms:modified>
</cp:coreProperties>
</file>