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waospi-my.sharepoint.com/personal/eileen_frimberger_k12_wa_us/Documents/Website Redesign/Accessibility/"/>
    </mc:Choice>
  </mc:AlternateContent>
  <bookViews>
    <workbookView xWindow="-585" yWindow="-120" windowWidth="12120" windowHeight="9120"/>
  </bookViews>
  <sheets>
    <sheet name="DLCWS" sheetId="1" r:id="rId1"/>
    <sheet name="Sheet1" sheetId="2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I71" i="1" l="1"/>
  <c r="I62" i="1"/>
  <c r="I24" i="1" l="1"/>
  <c r="I45" i="1"/>
  <c r="I46" i="1"/>
  <c r="I14" i="1"/>
  <c r="I15" i="1"/>
  <c r="I16" i="1"/>
  <c r="I69" i="1"/>
  <c r="I49" i="1"/>
  <c r="I48" i="1"/>
  <c r="I47" i="1"/>
  <c r="I44" i="1"/>
  <c r="I43" i="1"/>
  <c r="I42" i="1"/>
  <c r="I41" i="1"/>
  <c r="I40" i="1"/>
  <c r="I39" i="1"/>
  <c r="I38" i="1"/>
  <c r="I35" i="1"/>
  <c r="I61" i="1"/>
  <c r="I60" i="1"/>
  <c r="I59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F50" i="1" l="1"/>
  <c r="I98" i="1"/>
  <c r="H98" i="1"/>
  <c r="G98" i="1"/>
  <c r="F98" i="1"/>
  <c r="H32" i="1"/>
  <c r="G32" i="1"/>
  <c r="I50" i="1"/>
  <c r="H50" i="1"/>
  <c r="G50" i="1"/>
  <c r="H64" i="1"/>
  <c r="G64" i="1"/>
  <c r="I64" i="1"/>
  <c r="F64" i="1"/>
  <c r="I32" i="1"/>
  <c r="F32" i="1"/>
  <c r="F6" i="1"/>
  <c r="H11" i="1" s="1"/>
  <c r="I92" i="1"/>
  <c r="I9" i="1"/>
  <c r="G52" i="1" l="1"/>
  <c r="G54" i="1" s="1"/>
  <c r="F52" i="1"/>
  <c r="F54" i="1" s="1"/>
  <c r="F89" i="1"/>
  <c r="H94" i="1"/>
  <c r="F11" i="1"/>
  <c r="H52" i="1"/>
  <c r="H70" i="1" s="1"/>
  <c r="H73" i="1" s="1"/>
  <c r="H76" i="1" s="1"/>
  <c r="I52" i="1"/>
  <c r="I54" i="1" s="1"/>
  <c r="G11" i="1"/>
  <c r="F94" i="1" l="1"/>
  <c r="I11" i="1"/>
  <c r="I94" i="1" s="1"/>
  <c r="G70" i="1"/>
  <c r="G73" i="1" s="1"/>
  <c r="G76" i="1" s="1"/>
  <c r="G79" i="1" s="1"/>
  <c r="G96" i="1" s="1"/>
  <c r="F70" i="1"/>
  <c r="G94" i="1"/>
  <c r="H54" i="1"/>
  <c r="H79" i="1" s="1"/>
  <c r="G85" i="1" l="1"/>
  <c r="G100" i="1" s="1"/>
  <c r="H96" i="1"/>
  <c r="H85" i="1"/>
  <c r="H100" i="1" s="1"/>
  <c r="F73" i="1"/>
  <c r="F76" i="1" s="1"/>
  <c r="I70" i="1"/>
  <c r="I73" i="1" l="1"/>
  <c r="F79" i="1"/>
  <c r="I76" i="1"/>
  <c r="F85" i="1" l="1"/>
  <c r="F100" i="1" s="1"/>
  <c r="I79" i="1"/>
  <c r="F96" i="1"/>
  <c r="I96" i="1" l="1"/>
  <c r="I85" i="1"/>
  <c r="I100" i="1" s="1"/>
</calcChain>
</file>

<file path=xl/sharedStrings.xml><?xml version="1.0" encoding="utf-8"?>
<sst xmlns="http://schemas.openxmlformats.org/spreadsheetml/2006/main" count="2169" uniqueCount="490">
  <si>
    <t>DEBT LIMIT CALCULATION WORKSHEET</t>
  </si>
  <si>
    <t>ASSESSED  VALUATION</t>
  </si>
  <si>
    <t>a.</t>
  </si>
  <si>
    <t>Assessed Valuation, Taxable Property</t>
  </si>
  <si>
    <t>b.</t>
  </si>
  <si>
    <t>Timber Tax Roll at 100%</t>
  </si>
  <si>
    <t>c.</t>
  </si>
  <si>
    <t>TOTAL ASSESSED VALUATION (1a+1b)</t>
  </si>
  <si>
    <t>WITHOUT VOTE</t>
  </si>
  <si>
    <t>WITH VOTE</t>
  </si>
  <si>
    <t>CAPITAL VOTED</t>
  </si>
  <si>
    <t>TOTAL  LIMIT</t>
  </si>
  <si>
    <t>DEBT LIMIT PERCENTAGES</t>
  </si>
  <si>
    <t>LEGAL DEBT LIMIT  (1c x 2)</t>
  </si>
  <si>
    <t>OUTSTANDING CURRENT DEBT</t>
  </si>
  <si>
    <t>Matured Bonds Payable</t>
  </si>
  <si>
    <t>Bond Service Fees Payable</t>
  </si>
  <si>
    <t>Matured Bond Interest Payable</t>
  </si>
  <si>
    <t>Warrants Outstanding</t>
  </si>
  <si>
    <t>Accounts Payable</t>
  </si>
  <si>
    <t>Contracts Payable, Current</t>
  </si>
  <si>
    <t>Accrued Interest Payable</t>
  </si>
  <si>
    <t>Accrued Salaries</t>
  </si>
  <si>
    <t>Revenue Anticipation Notes Payable</t>
  </si>
  <si>
    <t>Payroll Deductions &amp; Taxes Payable</t>
  </si>
  <si>
    <t>Deferred Compensation Payable</t>
  </si>
  <si>
    <t>Est. Unemployment Benefits Payable</t>
  </si>
  <si>
    <t>Est. Other Employee Benefits Payable</t>
  </si>
  <si>
    <t>Est. Industrial Insur. Benefits Payable</t>
  </si>
  <si>
    <t>Deposits</t>
  </si>
  <si>
    <t>Arbitrage Rebate Payable</t>
  </si>
  <si>
    <t>TOTAL OUTSTANDING CURRENT DEBT</t>
  </si>
  <si>
    <t>CASH, SECURITIES, RECEIVABLES</t>
  </si>
  <si>
    <t>Cash on Deposit, County Treasurer</t>
  </si>
  <si>
    <t>Cash with Fiscal Agent less Cash</t>
  </si>
  <si>
    <t>with Fiscal Agent in a Crossover</t>
  </si>
  <si>
    <t>Refunding until the crossover date.</t>
  </si>
  <si>
    <t>Investments</t>
  </si>
  <si>
    <t>Imprest Cash</t>
  </si>
  <si>
    <t>Cash on Hand</t>
  </si>
  <si>
    <t>Cash on deposit, County Treasurer</t>
  </si>
  <si>
    <t>Due From other Governmental Units</t>
  </si>
  <si>
    <t>Accounts Receivable</t>
  </si>
  <si>
    <t>Investments, Deferred Compensation</t>
  </si>
  <si>
    <t>Self Insurance Deposits</t>
  </si>
  <si>
    <t>TOTAL CASH, SECURITIES, RECEIVABLES</t>
  </si>
  <si>
    <t>d.</t>
  </si>
  <si>
    <t>APPLIED TO CURRENT DEBT (Smaller: 4c, 5c)</t>
  </si>
  <si>
    <t>NET OUTSTANDING CURRENT DEBT (4c-5d)</t>
  </si>
  <si>
    <t>LONG TERM DEBT</t>
  </si>
  <si>
    <t>Bonds Payable, Long-Term less</t>
  </si>
  <si>
    <t>new bonds in a crossover refunding</t>
  </si>
  <si>
    <t>until the crossover date</t>
  </si>
  <si>
    <t>Contracts Payable, Long Term</t>
  </si>
  <si>
    <t>Vacation Leave Payable</t>
  </si>
  <si>
    <t>Sick Leave Payable</t>
  </si>
  <si>
    <t>TOTAL LONG-TERM DEBT</t>
  </si>
  <si>
    <t>DEBT LIMIT CALCULATION</t>
  </si>
  <si>
    <t xml:space="preserve">  Net Cash, Securities, Receivables (5c-5d)</t>
  </si>
  <si>
    <t xml:space="preserve">  SMALLER of two amounts, a, b, or c</t>
  </si>
  <si>
    <t>NET OUTSTANDING LONG-TERM DEBT</t>
  </si>
  <si>
    <t xml:space="preserve">  Long-Term Debt less Net Cash (7c-8d)</t>
  </si>
  <si>
    <t>NET OUTSTANDING DEBT</t>
  </si>
  <si>
    <t xml:space="preserve">  Short-Term plus Long-Term (6+9)</t>
  </si>
  <si>
    <t>UNCOLLECTED TAXES</t>
  </si>
  <si>
    <t>TAXES RECEIVABLE</t>
  </si>
  <si>
    <t>DEBT MARGIN AVAILABLE</t>
  </si>
  <si>
    <t xml:space="preserve">  Debt Limit - O/S Debt + Taxes (3-10+11)</t>
  </si>
  <si>
    <t>SUMMARY FOR REPORTING PURPOSES</t>
  </si>
  <si>
    <t xml:space="preserve">LEGAL DEBT LIMIT  </t>
  </si>
  <si>
    <t>(District Name)</t>
  </si>
  <si>
    <t>(CCDDD)</t>
  </si>
  <si>
    <t>Deferred Revenue</t>
  </si>
  <si>
    <t>31016</t>
  </si>
  <si>
    <t>CCDDD</t>
  </si>
  <si>
    <t>FUND</t>
  </si>
  <si>
    <t>ITEM NUMBER</t>
  </si>
  <si>
    <t>AMOUNT</t>
  </si>
  <si>
    <t>1</t>
  </si>
  <si>
    <t>103</t>
  </si>
  <si>
    <t>104</t>
  </si>
  <si>
    <t>105</t>
  </si>
  <si>
    <t>107</t>
  </si>
  <si>
    <t>112</t>
  </si>
  <si>
    <t>118</t>
  </si>
  <si>
    <t>124</t>
  </si>
  <si>
    <t>126</t>
  </si>
  <si>
    <t>133</t>
  </si>
  <si>
    <t>144</t>
  </si>
  <si>
    <t>145</t>
  </si>
  <si>
    <t>153</t>
  </si>
  <si>
    <t>155</t>
  </si>
  <si>
    <t>157</t>
  </si>
  <si>
    <t>158</t>
  </si>
  <si>
    <t>160</t>
  </si>
  <si>
    <t>163</t>
  </si>
  <si>
    <t>177</t>
  </si>
  <si>
    <t>178</t>
  </si>
  <si>
    <t>202</t>
  </si>
  <si>
    <t>204</t>
  </si>
  <si>
    <t>211</t>
  </si>
  <si>
    <t>226</t>
  </si>
  <si>
    <t>232</t>
  </si>
  <si>
    <t>238</t>
  </si>
  <si>
    <t>239</t>
  </si>
  <si>
    <t>246</t>
  </si>
  <si>
    <t>247</t>
  </si>
  <si>
    <t>248</t>
  </si>
  <si>
    <t>249</t>
  </si>
  <si>
    <t>250</t>
  </si>
  <si>
    <t>256</t>
  </si>
  <si>
    <t>271</t>
  </si>
  <si>
    <t>273</t>
  </si>
  <si>
    <t>275</t>
  </si>
  <si>
    <t>280</t>
  </si>
  <si>
    <t>289</t>
  </si>
  <si>
    <t>293</t>
  </si>
  <si>
    <t>294</t>
  </si>
  <si>
    <t>347</t>
  </si>
  <si>
    <t>358</t>
  </si>
  <si>
    <t>359</t>
  </si>
  <si>
    <t>364</t>
  </si>
  <si>
    <t>370</t>
  </si>
  <si>
    <t>372</t>
  </si>
  <si>
    <t>377</t>
  </si>
  <si>
    <t>388</t>
  </si>
  <si>
    <t>389</t>
  </si>
  <si>
    <t>393</t>
  </si>
  <si>
    <t>394</t>
  </si>
  <si>
    <t>400</t>
  </si>
  <si>
    <t>401</t>
  </si>
  <si>
    <t>402</t>
  </si>
  <si>
    <t>403</t>
  </si>
  <si>
    <t>404</t>
  </si>
  <si>
    <t>405</t>
  </si>
  <si>
    <t>407</t>
  </si>
  <si>
    <t>411</t>
  </si>
  <si>
    <t>412</t>
  </si>
  <si>
    <t>413</t>
  </si>
  <si>
    <t>428</t>
  </si>
  <si>
    <t>432</t>
  </si>
  <si>
    <t>433</t>
  </si>
  <si>
    <t>439</t>
  </si>
  <si>
    <t>440</t>
  </si>
  <si>
    <t>441</t>
  </si>
  <si>
    <t>442</t>
  </si>
  <si>
    <t>454</t>
  </si>
  <si>
    <t>455</t>
  </si>
  <si>
    <t>475</t>
  </si>
  <si>
    <t>476</t>
  </si>
  <si>
    <t>478</t>
  </si>
  <si>
    <t>479</t>
  </si>
  <si>
    <t>500</t>
  </si>
  <si>
    <t>501</t>
  </si>
  <si>
    <t>502</t>
  </si>
  <si>
    <t>503</t>
  </si>
  <si>
    <t>504</t>
  </si>
  <si>
    <t>505</t>
  </si>
  <si>
    <t>507</t>
  </si>
  <si>
    <t>508</t>
  </si>
  <si>
    <t>509</t>
  </si>
  <si>
    <t>532</t>
  </si>
  <si>
    <t>535</t>
  </si>
  <si>
    <t>593</t>
  </si>
  <si>
    <t>596</t>
  </si>
  <si>
    <t>601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</si>
  <si>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</si>
  <si>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</si>
  <si>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</si>
  <si>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</si>
  <si>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</si>
  <si>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</si>
  <si>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</si>
  <si>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</si>
  <si>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</si>
  <si>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619</t>
  </si>
  <si>
    <t>620</t>
  </si>
  <si>
    <t>621</t>
  </si>
  <si>
    <t>622</t>
  </si>
  <si>
    <t>624</t>
  </si>
  <si>
    <t>625</t>
  </si>
  <si>
    <t>633</t>
  </si>
  <si>
    <t>635</t>
  </si>
  <si>
    <t>638</t>
  </si>
  <si>
    <t>639</t>
  </si>
  <si>
    <t>640</t>
  </si>
  <si>
    <t>641</t>
  </si>
  <si>
    <t>647</t>
  </si>
  <si>
    <t>649</t>
  </si>
  <si>
    <t>650</t>
  </si>
  <si>
    <t>651</t>
  </si>
  <si>
    <t>653</t>
  </si>
  <si>
    <t>656</t>
  </si>
  <si>
    <t>658</t>
  </si>
  <si>
    <t>659</t>
  </si>
  <si>
    <t>660</t>
  </si>
  <si>
    <t>662</t>
  </si>
  <si>
    <t>665</t>
  </si>
  <si>
    <t>666</t>
  </si>
  <si>
    <t>667</t>
  </si>
  <si>
    <t>668</t>
  </si>
  <si>
    <t>673</t>
  </si>
  <si>
    <t>678</t>
  </si>
  <si>
    <t>681</t>
  </si>
  <si>
    <t>682</t>
  </si>
  <si>
    <t>683</t>
  </si>
  <si>
    <t>684</t>
  </si>
  <si>
    <t>685</t>
  </si>
  <si>
    <t>686</t>
  </si>
  <si>
    <t>687</t>
  </si>
  <si>
    <t>688</t>
  </si>
  <si>
    <t>692</t>
  </si>
  <si>
    <t>693</t>
  </si>
  <si>
    <t>694</t>
  </si>
  <si>
    <t>695</t>
  </si>
  <si>
    <t>696</t>
  </si>
  <si>
    <t>704</t>
  </si>
  <si>
    <t>705</t>
  </si>
  <si>
    <t>706</t>
  </si>
  <si>
    <t>707</t>
  </si>
  <si>
    <t>708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</si>
  <si>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</si>
  <si>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</si>
  <si>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</si>
  <si>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</si>
  <si>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</si>
  <si>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</si>
  <si>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</si>
  <si>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</si>
  <si>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</si>
  <si>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</si>
  <si>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</si>
  <si>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</si>
  <si>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</si>
  <si>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</si>
  <si>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</si>
  <si>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</si>
  <si>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</si>
  <si>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</si>
  <si>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</si>
  <si>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</si>
  <si>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</si>
  <si>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732</t>
  </si>
  <si>
    <t>735</t>
  </si>
  <si>
    <t>736</t>
  </si>
  <si>
    <t>737</t>
  </si>
  <si>
    <t>738</t>
  </si>
  <si>
    <t>739</t>
  </si>
  <si>
    <t>741</t>
  </si>
  <si>
    <t>742</t>
  </si>
  <si>
    <t>743</t>
  </si>
  <si>
    <t>745</t>
  </si>
  <si>
    <t>746</t>
  </si>
  <si>
    <t>751</t>
  </si>
  <si>
    <t>753</t>
  </si>
  <si>
    <t>759</t>
  </si>
  <si>
    <t>762</t>
  </si>
  <si>
    <t>765</t>
  </si>
  <si>
    <t>768</t>
  </si>
  <si>
    <t>795</t>
  </si>
  <si>
    <t>800</t>
  </si>
  <si>
    <t>801</t>
  </si>
  <si>
    <t>802</t>
  </si>
  <si>
    <t>803</t>
  </si>
  <si>
    <t>804</t>
  </si>
  <si>
    <t>805</t>
  </si>
  <si>
    <t>806</t>
  </si>
  <si>
    <t>807</t>
  </si>
  <si>
    <t>809</t>
  </si>
  <si>
    <t>810</t>
  </si>
  <si>
    <t>811</t>
  </si>
  <si>
    <t>812</t>
  </si>
  <si>
    <t>817</t>
  </si>
  <si>
    <t>818</t>
  </si>
  <si>
    <t>819</t>
  </si>
  <si>
    <t>820</t>
  </si>
  <si>
    <t>821</t>
  </si>
  <si>
    <t>822</t>
  </si>
  <si>
    <t>823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</si>
  <si>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</si>
  <si>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</si>
  <si>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</si>
  <si>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</si>
  <si>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</si>
  <si>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</si>
  <si>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</si>
  <si>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</si>
  <si>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</si>
  <si>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</si>
  <si>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</si>
  <si>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</si>
  <si>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839</t>
  </si>
  <si>
    <t>840</t>
  </si>
  <si>
    <t>841</t>
  </si>
  <si>
    <t>842</t>
  </si>
  <si>
    <t>843</t>
  </si>
  <si>
    <t>844</t>
  </si>
  <si>
    <t>845</t>
  </si>
  <si>
    <t>846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</si>
  <si>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</si>
  <si>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</si>
  <si>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</si>
  <si>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</si>
  <si>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</si>
  <si>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</si>
  <si>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</si>
  <si>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</si>
  <si>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</si>
  <si>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</si>
  <si>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</si>
  <si>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</si>
  <si>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</si>
  <si>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</si>
  <si>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</si>
  <si>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</si>
  <si>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</si>
  <si>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</si>
  <si>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</si>
  <si>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</si>
  <si>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</si>
  <si>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874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</si>
  <si>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</si>
  <si>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</si>
  <si>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</si>
  <si>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</si>
  <si>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</si>
  <si>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</si>
  <si>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</si>
  <si>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</si>
  <si>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</si>
  <si>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</si>
  <si>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</si>
  <si>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</si>
  <si>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</si>
  <si>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892</t>
  </si>
  <si>
    <t>893</t>
  </si>
  <si>
    <t>894</t>
  </si>
  <si>
    <t>895</t>
  </si>
  <si>
    <t>896</t>
  </si>
  <si>
    <t>899</t>
  </si>
  <si>
    <t>900</t>
  </si>
  <si>
    <t>901</t>
  </si>
  <si>
    <t>902</t>
  </si>
  <si>
    <t>905</t>
  </si>
  <si>
    <t>906</t>
  </si>
  <si>
    <t>907</t>
  </si>
  <si>
    <t>911</t>
  </si>
  <si>
    <t>912</t>
  </si>
  <si>
    <t>915</t>
  </si>
  <si>
    <t>918</t>
  </si>
  <si>
    <t>922</t>
  </si>
  <si>
    <t>923</t>
  </si>
  <si>
    <t>928</t>
  </si>
  <si>
    <t>930</t>
  </si>
  <si>
    <t>931</t>
  </si>
  <si>
    <t>933</t>
  </si>
  <si>
    <t>934</t>
  </si>
  <si>
    <t>938</t>
  </si>
  <si>
    <t>939</t>
  </si>
  <si>
    <t>940</t>
  </si>
  <si>
    <t>941</t>
  </si>
  <si>
    <t>942</t>
  </si>
  <si>
    <t>944</t>
  </si>
  <si>
    <t>945</t>
  </si>
  <si>
    <t>946</t>
  </si>
  <si>
    <t>947</t>
  </si>
  <si>
    <t>948</t>
  </si>
  <si>
    <t>949</t>
  </si>
  <si>
    <t>953</t>
  </si>
  <si>
    <t>961</t>
  </si>
  <si>
    <t>962</t>
  </si>
  <si>
    <t>963</t>
  </si>
  <si>
    <t>965</t>
  </si>
  <si>
    <t>980</t>
  </si>
  <si>
    <t>981</t>
  </si>
  <si>
    <t>982</t>
  </si>
  <si>
    <t>983</t>
  </si>
  <si>
    <t>984</t>
  </si>
  <si>
    <t>985</t>
  </si>
  <si>
    <t>987</t>
  </si>
  <si>
    <t>988</t>
  </si>
  <si>
    <t>989</t>
  </si>
  <si>
    <t>990</t>
  </si>
  <si>
    <t>991</t>
  </si>
  <si>
    <t>992</t>
  </si>
  <si>
    <t>993</t>
  </si>
  <si>
    <t>AAA</t>
  </si>
  <si>
    <t>AAB</t>
  </si>
  <si>
    <t>AAC</t>
  </si>
  <si>
    <t>AAD</t>
  </si>
  <si>
    <t>AAE</t>
  </si>
  <si>
    <t>AAF</t>
  </si>
  <si>
    <t>AAG</t>
  </si>
  <si>
    <t>AAH</t>
  </si>
  <si>
    <t>AAI</t>
  </si>
  <si>
    <t>AAJ</t>
  </si>
  <si>
    <t>AAL</t>
  </si>
  <si>
    <t>AAM</t>
  </si>
  <si>
    <t>AAO</t>
  </si>
  <si>
    <t>AAR</t>
  </si>
  <si>
    <t>AAY</t>
  </si>
  <si>
    <t>AAZ</t>
  </si>
  <si>
    <t>ABA</t>
  </si>
  <si>
    <t>ABD</t>
  </si>
  <si>
    <t>ABF</t>
  </si>
  <si>
    <t>ACS</t>
  </si>
  <si>
    <t>ACT</t>
  </si>
  <si>
    <t>ADE</t>
  </si>
  <si>
    <t>ADP</t>
  </si>
  <si>
    <t>ADQ</t>
  </si>
  <si>
    <t>ADS</t>
  </si>
  <si>
    <t>2</t>
  </si>
  <si>
    <t>011</t>
  </si>
  <si>
    <t>021</t>
  </si>
  <si>
    <t>031</t>
  </si>
  <si>
    <t>430</t>
  </si>
  <si>
    <t>461</t>
  </si>
  <si>
    <t>517</t>
  </si>
  <si>
    <t>968</t>
  </si>
  <si>
    <t>969</t>
  </si>
  <si>
    <t>970</t>
  </si>
  <si>
    <t>ACO</t>
  </si>
  <si>
    <t>ACP</t>
  </si>
  <si>
    <t>ACQ</t>
  </si>
  <si>
    <t>ADF</t>
  </si>
  <si>
    <t>3</t>
  </si>
  <si>
    <t>537</t>
  </si>
  <si>
    <t>552</t>
  </si>
  <si>
    <t>553</t>
  </si>
  <si>
    <t>814</t>
  </si>
  <si>
    <t>897</t>
  </si>
  <si>
    <t>898</t>
  </si>
  <si>
    <t>AAQ</t>
  </si>
  <si>
    <t>ABQ</t>
  </si>
  <si>
    <t>ABZ</t>
  </si>
  <si>
    <t>ACB</t>
  </si>
  <si>
    <t>4</t>
  </si>
  <si>
    <t>480</t>
  </si>
  <si>
    <t>481</t>
  </si>
  <si>
    <t>482</t>
  </si>
  <si>
    <t>483</t>
  </si>
  <si>
    <t>485</t>
  </si>
  <si>
    <t>486</t>
  </si>
  <si>
    <t>487</t>
  </si>
  <si>
    <t>488</t>
  </si>
  <si>
    <t>493</t>
  </si>
  <si>
    <t>494</t>
  </si>
  <si>
    <t>966</t>
  </si>
  <si>
    <t>ABG</t>
  </si>
  <si>
    <t>ABH</t>
  </si>
  <si>
    <t>ABI</t>
  </si>
  <si>
    <t>ABJ</t>
  </si>
  <si>
    <t>ABL</t>
  </si>
  <si>
    <t>ABM</t>
  </si>
  <si>
    <t>ABO</t>
  </si>
  <si>
    <t>ABP</t>
  </si>
  <si>
    <t>ACU</t>
  </si>
  <si>
    <t>7</t>
  </si>
  <si>
    <t>451</t>
  </si>
  <si>
    <t>465</t>
  </si>
  <si>
    <t>466</t>
  </si>
  <si>
    <t>570</t>
  </si>
  <si>
    <t>592</t>
  </si>
  <si>
    <t>594</t>
  </si>
  <si>
    <t>597</t>
  </si>
  <si>
    <t>627</t>
  </si>
  <si>
    <t>628</t>
  </si>
  <si>
    <t>770</t>
  </si>
  <si>
    <t>772</t>
  </si>
  <si>
    <t>9</t>
  </si>
  <si>
    <t>545</t>
  </si>
  <si>
    <t>813</t>
  </si>
  <si>
    <t>955</t>
  </si>
  <si>
    <t>960</t>
  </si>
  <si>
    <t>967</t>
  </si>
  <si>
    <t>AAV</t>
  </si>
  <si>
    <t>AAW</t>
  </si>
  <si>
    <t>ABT</t>
  </si>
  <si>
    <t>ACJ</t>
  </si>
  <si>
    <t>ACK</t>
  </si>
  <si>
    <t>ACL</t>
  </si>
  <si>
    <t>ACW</t>
  </si>
  <si>
    <t>Row Labels</t>
  </si>
  <si>
    <t>Grand Total</t>
  </si>
  <si>
    <t>Sum of AMOUNT</t>
  </si>
  <si>
    <t>Due to Other Governmental Units</t>
  </si>
  <si>
    <t>Interfund Loans Receivable</t>
  </si>
  <si>
    <t>Accrued Interest Receivable</t>
  </si>
  <si>
    <t>Restricted for Debt Service (DSF)</t>
  </si>
  <si>
    <t>Restricted for Debt Service (Other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</si>
</sst>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0."/>
  </numFmts>
  <fonts count="8">
    <font>
      <sz val="10"/>
      <name val="Geneva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4">
    <xf numFmtId="0" fontId="0" fillId="0" borderId="0"/>
    <xf numFmtId="4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4" fillId="0" borderId="0" xfId="0" applyFont="1"/>
    <xf numFmtId="165" fontId="3" fillId="0" borderId="0" xfId="0" applyNumberFormat="1" applyFont="1"/>
    <xf numFmtId="0" fontId="3" fillId="0" borderId="0" xfId="0" applyFont="1" applyBorder="1" applyAlignment="1">
      <alignment horizontal="left"/>
    </xf>
    <xf numFmtId="40" fontId="3" fillId="0" borderId="1" xfId="1" applyFont="1" applyBorder="1"/>
    <xf numFmtId="38" fontId="3" fillId="0" borderId="1" xfId="1" applyNumberFormat="1" applyFont="1" applyBorder="1"/>
    <xf numFmtId="40" fontId="3" fillId="0" borderId="0" xfId="1" applyFont="1"/>
    <xf numFmtId="0" fontId="5" fillId="0" borderId="0" xfId="0" applyFont="1" applyAlignment="1">
      <alignment horizontal="center"/>
    </xf>
    <xf numFmtId="10" fontId="0" fillId="0" borderId="0" xfId="2" applyNumberFormat="1" applyFont="1"/>
    <xf numFmtId="0" fontId="6" fillId="3" borderId="5" xfId="3" applyFont="1" applyFill="1" applyBorder="1" applyAlignment="1">
      <alignment horizontal="center"/>
    </xf>
    <xf numFmtId="0" fontId="6" fillId="0" borderId="6" xfId="3" applyFont="1" applyFill="1" applyBorder="1" applyAlignment="1">
      <alignment wrapText="1"/>
    </xf>
    <xf numFmtId="0" fontId="6" fillId="0" borderId="6" xfId="3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40" fontId="0" fillId="0" borderId="0" xfId="1" applyFont="1"/>
    <xf numFmtId="49" fontId="3" fillId="0" borderId="0" xfId="0" applyNumberFormat="1" applyFont="1"/>
    <xf numFmtId="49" fontId="0" fillId="0" borderId="0" xfId="0" applyNumberFormat="1"/>
    <xf numFmtId="49" fontId="3" fillId="0" borderId="0" xfId="0" quotePrefix="1" applyNumberFormat="1" applyFont="1"/>
    <xf numFmtId="0" fontId="0" fillId="0" borderId="0" xfId="0" quotePrefix="1" applyFont="1"/>
    <xf numFmtId="49" fontId="0" fillId="0" borderId="0" xfId="0" quotePrefix="1" applyNumberFormat="1"/>
    <xf numFmtId="0" fontId="3" fillId="0" borderId="0" xfId="0" quotePrefix="1" applyFont="1"/>
    <xf numFmtId="0" fontId="3" fillId="0" borderId="7" xfId="0" applyFont="1" applyBorder="1"/>
    <xf numFmtId="40" fontId="3" fillId="2" borderId="8" xfId="1" applyFont="1" applyFill="1" applyBorder="1"/>
    <xf numFmtId="40" fontId="3" fillId="0" borderId="8" xfId="1" applyFont="1" applyBorder="1"/>
    <xf numFmtId="49" fontId="3" fillId="0" borderId="7" xfId="0" quotePrefix="1" applyNumberFormat="1" applyFont="1" applyBorder="1"/>
    <xf numFmtId="49" fontId="3" fillId="4" borderId="3" xfId="0" quotePrefix="1" applyNumberFormat="1" applyFont="1" applyFill="1" applyBorder="1" applyAlignment="1">
      <alignment horizontal="center"/>
    </xf>
    <xf numFmtId="38" fontId="3" fillId="4" borderId="1" xfId="1" applyNumberFormat="1" applyFont="1" applyFill="1" applyBorder="1"/>
    <xf numFmtId="40" fontId="3" fillId="4" borderId="1" xfId="1" applyFont="1" applyFill="1" applyBorder="1"/>
    <xf numFmtId="40" fontId="3" fillId="4" borderId="8" xfId="1" applyFont="1" applyFill="1" applyBorder="1"/>
    <xf numFmtId="0" fontId="3" fillId="4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NumberFormat="1"/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colors>
    <mruColors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Lunghofer" refreshedDate="39541.399652199078" createdVersion="4" refreshedVersion="4" minRefreshableVersion="3" recordCount="554">
  <cacheSource type="worksheet">
    <worksheetSource ref="A1:D555" sheet="Sheet1"/>
  </cacheSource>
  <cacheFields count="4">
    <cacheField name="CCDDD" numFmtId="0">
      <sharedItems/>
    </cacheField>
    <cacheField name="FUND" numFmtId="0">
      <sharedItems/>
    </cacheField>
    <cacheField name="ITEM NUMBER" numFmtId="0">
      <sharedItems count="398">
        <s v="103"/>
        <s v="104"/>
        <s v="105"/>
        <s v="107"/>
        <s v="112"/>
        <s v="118"/>
        <s v="124"/>
        <s v="126"/>
        <s v="133"/>
        <s v="144"/>
        <s v="145"/>
        <s v="153"/>
        <s v="155"/>
        <s v="157"/>
        <s v="158"/>
        <s v="160"/>
        <s v="163"/>
        <s v="177"/>
        <s v="178"/>
        <s v="202"/>
        <s v="204"/>
        <s v="211"/>
        <s v="226"/>
        <s v="232"/>
        <s v="238"/>
        <s v="239"/>
        <s v="246"/>
        <s v="247"/>
        <s v="248"/>
        <s v="249"/>
        <s v="250"/>
        <s v="256"/>
        <s v="271"/>
        <s v="273"/>
        <s v="275"/>
        <s v="280"/>
        <s v="289"/>
        <s v="293"/>
        <s v="294"/>
        <s v="347"/>
        <s v="358"/>
        <s v="359"/>
        <s v="364"/>
        <s v="370"/>
        <s v="372"/>
        <s v="377"/>
        <s v="388"/>
        <s v="389"/>
        <s v="393"/>
        <s v="394"/>
        <s v="400"/>
        <s v="401"/>
        <s v="402"/>
        <s v="403"/>
        <s v="404"/>
        <s v="405"/>
        <s v="407"/>
        <s v="411"/>
        <s v="412"/>
        <s v="413"/>
        <s v="428"/>
        <s v="432"/>
        <s v="433"/>
        <s v="439"/>
        <s v="440"/>
        <s v="441"/>
        <s v="442"/>
        <s v="454"/>
        <s v="455"/>
        <s v="475"/>
        <s v="476"/>
        <s v="478"/>
        <s v="479"/>
        <s v="500"/>
        <s v="501"/>
        <s v="502"/>
        <s v="503"/>
        <s v="504"/>
        <s v="505"/>
        <s v="507"/>
        <s v="508"/>
        <s v="509"/>
        <s v="532"/>
        <s v="535"/>
        <s v="593"/>
        <s v="596"/>
        <s v="601"/>
        <s v="607"/>
        <s v="608"/>
        <s v="609"/>
        <s v="610"/>
        <s v="611"/>
        <s v="612"/>
        <s v="613"/>
        <s v="614"/>
        <s v="615"/>
        <s v="619"/>
        <s v="620"/>
        <s v="621"/>
        <s v="622"/>
        <s v="624"/>
        <s v="625"/>
        <s v="633"/>
        <s v="635"/>
        <s v="638"/>
        <s v="639"/>
        <s v="640"/>
        <s v="641"/>
        <s v="647"/>
        <s v="649"/>
        <s v="650"/>
        <s v="651"/>
        <s v="653"/>
        <s v="656"/>
        <s v="658"/>
        <s v="659"/>
        <s v="660"/>
        <s v="662"/>
        <s v="665"/>
        <s v="666"/>
        <s v="667"/>
        <s v="668"/>
        <s v="673"/>
        <s v="678"/>
        <s v="681"/>
        <s v="682"/>
        <s v="683"/>
        <s v="684"/>
        <s v="685"/>
        <s v="686"/>
        <s v="687"/>
        <s v="688"/>
        <s v="692"/>
        <s v="693"/>
        <s v="694"/>
        <s v="695"/>
        <s v="696"/>
        <s v="704"/>
        <s v="705"/>
        <s v="706"/>
        <s v="707"/>
        <s v="708"/>
        <s v="710"/>
        <s v="711"/>
        <s v="712"/>
        <s v="713"/>
        <s v="714"/>
        <s v="715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2"/>
        <s v="735"/>
        <s v="736"/>
        <s v="737"/>
        <s v="738"/>
        <s v="739"/>
        <s v="741"/>
        <s v="742"/>
        <s v="743"/>
        <s v="745"/>
        <s v="746"/>
        <s v="751"/>
        <s v="753"/>
        <s v="759"/>
        <s v="762"/>
        <s v="765"/>
        <s v="768"/>
        <s v="795"/>
        <s v="800"/>
        <s v="801"/>
        <s v="802"/>
        <s v="803"/>
        <s v="804"/>
        <s v="805"/>
        <s v="806"/>
        <s v="807"/>
        <s v="809"/>
        <s v="810"/>
        <s v="811"/>
        <s v="812"/>
        <s v="817"/>
        <s v="818"/>
        <s v="819"/>
        <s v="820"/>
        <s v="821"/>
        <s v="822"/>
        <s v="823"/>
        <s v="826"/>
        <s v="827"/>
        <s v="828"/>
        <s v="829"/>
        <s v="830"/>
        <s v="831"/>
        <s v="832"/>
        <s v="833"/>
        <s v="834"/>
        <s v="835"/>
        <s v="836"/>
        <s v="837"/>
        <s v="839"/>
        <s v="840"/>
        <s v="841"/>
        <s v="842"/>
        <s v="843"/>
        <s v="844"/>
        <s v="845"/>
        <s v="846"/>
        <s v="848"/>
        <s v="849"/>
        <s v="850"/>
        <s v="851"/>
        <s v="852"/>
        <s v="853"/>
        <s v="854"/>
        <s v="855"/>
        <s v="856"/>
        <s v="857"/>
        <s v="858"/>
        <s v="859"/>
        <s v="860"/>
        <s v="861"/>
        <s v="862"/>
        <s v="863"/>
        <s v="864"/>
        <s v="865"/>
        <s v="866"/>
        <s v="867"/>
        <s v="868"/>
        <s v="874"/>
        <s v="878"/>
        <s v="879"/>
        <s v="880"/>
        <s v="881"/>
        <s v="882"/>
        <s v="883"/>
        <s v="884"/>
        <s v="885"/>
        <s v="886"/>
        <s v="887"/>
        <s v="888"/>
        <s v="889"/>
        <s v="890"/>
        <s v="892"/>
        <s v="893"/>
        <s v="894"/>
        <s v="895"/>
        <s v="896"/>
        <s v="899"/>
        <s v="900"/>
        <s v="901"/>
        <s v="902"/>
        <s v="905"/>
        <s v="906"/>
        <s v="907"/>
        <s v="911"/>
        <s v="912"/>
        <s v="915"/>
        <s v="918"/>
        <s v="922"/>
        <s v="923"/>
        <s v="928"/>
        <s v="930"/>
        <s v="931"/>
        <s v="933"/>
        <s v="934"/>
        <s v="938"/>
        <s v="939"/>
        <s v="940"/>
        <s v="941"/>
        <s v="942"/>
        <s v="944"/>
        <s v="945"/>
        <s v="946"/>
        <s v="947"/>
        <s v="948"/>
        <s v="949"/>
        <s v="953"/>
        <s v="961"/>
        <s v="962"/>
        <s v="963"/>
        <s v="965"/>
        <s v="980"/>
        <s v="981"/>
        <s v="982"/>
        <s v="983"/>
        <s v="984"/>
        <s v="985"/>
        <s v="987"/>
        <s v="988"/>
        <s v="989"/>
        <s v="990"/>
        <s v="991"/>
        <s v="992"/>
        <s v="993"/>
        <s v="AAA"/>
        <s v="AAB"/>
        <s v="AAC"/>
        <s v="AAD"/>
        <s v="AAE"/>
        <s v="AAF"/>
        <s v="AAG"/>
        <s v="AAH"/>
        <s v="AAI"/>
        <s v="AAJ"/>
        <s v="AAL"/>
        <s v="AAM"/>
        <s v="AAO"/>
        <s v="AAR"/>
        <s v="AAY"/>
        <s v="AAZ"/>
        <s v="ABA"/>
        <s v="ABD"/>
        <s v="ABF"/>
        <s v="ACS"/>
        <s v="ACT"/>
        <s v="ADE"/>
        <s v="ADP"/>
        <s v="ADQ"/>
        <s v="ADS"/>
        <s v="011"/>
        <s v="021"/>
        <s v="031"/>
        <s v="430"/>
        <s v="461"/>
        <s v="517"/>
        <s v="968"/>
        <s v="969"/>
        <s v="970"/>
        <s v="ACO"/>
        <s v="ACP"/>
        <s v="ACQ"/>
        <s v="ADF"/>
        <s v="537"/>
        <s v="552"/>
        <s v="553"/>
        <s v="814"/>
        <s v="897"/>
        <s v="898"/>
        <s v="AAQ"/>
        <s v="ABQ"/>
        <s v="ABZ"/>
        <s v="ACB"/>
        <s v="480"/>
        <s v="481"/>
        <s v="482"/>
        <s v="483"/>
        <s v="485"/>
        <s v="486"/>
        <s v="487"/>
        <s v="488"/>
        <s v="493"/>
        <s v="494"/>
        <s v="966"/>
        <s v="ABG"/>
        <s v="ABH"/>
        <s v="ABI"/>
        <s v="ABJ"/>
        <s v="ABL"/>
        <s v="ABM"/>
        <s v="ABO"/>
        <s v="ABP"/>
        <s v="ACU"/>
        <s v="451"/>
        <s v="465"/>
        <s v="466"/>
        <s v="570"/>
        <s v="592"/>
        <s v="594"/>
        <s v="597"/>
        <s v="627"/>
        <s v="628"/>
        <s v="770"/>
        <s v="772"/>
        <s v="545"/>
        <s v="813"/>
        <s v="955"/>
        <s v="960"/>
        <s v="967"/>
        <s v="AAV"/>
        <s v="AAW"/>
        <s v="ABT"/>
        <s v="ACJ"/>
        <s v="ACK"/>
        <s v="ACL"/>
        <s v="ACW"/>
      </sharedItems>
    </cacheField>
    <cacheField name="AMOUNT" numFmtId="0">
      <sharedItems containsSemiMixedTypes="0" containsString="0" containsNumber="1" minValue="-3355619.05" maxValue="51366267.14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4">
  <r>
    <s v="31016"/>
    <s v="1"/>
    <x v="0"/>
    <n v="177"/>
  </r>
  <r>
    <s v="31016"/>
    <s v="1"/>
    <x v="1"/>
    <n v="10541807.449999999"/>
  </r>
  <r>
    <s v="31016"/>
    <s v="1"/>
    <x v="2"/>
    <n v="4102658.27"/>
  </r>
  <r>
    <s v="31016"/>
    <s v="1"/>
    <x v="3"/>
    <n v="31229089.66"/>
  </r>
  <r>
    <s v="31016"/>
    <s v="1"/>
    <x v="4"/>
    <n v="1001356.46"/>
  </r>
  <r>
    <s v="31016"/>
    <s v="1"/>
    <x v="5"/>
    <n v="18840"/>
  </r>
  <r>
    <s v="31016"/>
    <s v="1"/>
    <x v="6"/>
    <n v="280117.87"/>
  </r>
  <r>
    <s v="31016"/>
    <s v="1"/>
    <x v="7"/>
    <n v="161455.44"/>
  </r>
  <r>
    <s v="31016"/>
    <s v="1"/>
    <x v="8"/>
    <n v="25147.74"/>
  </r>
  <r>
    <s v="31016"/>
    <s v="1"/>
    <x v="9"/>
    <n v="70061.59"/>
  </r>
  <r>
    <s v="31016"/>
    <s v="1"/>
    <x v="10"/>
    <n v="53146.79"/>
  </r>
  <r>
    <s v="31016"/>
    <s v="1"/>
    <x v="11"/>
    <n v="629064.25"/>
  </r>
  <r>
    <s v="31016"/>
    <s v="1"/>
    <x v="12"/>
    <n v="1"/>
  </r>
  <r>
    <s v="31016"/>
    <s v="1"/>
    <x v="13"/>
    <n v="94059.54"/>
  </r>
  <r>
    <s v="31016"/>
    <s v="1"/>
    <x v="14"/>
    <n v="30898"/>
  </r>
  <r>
    <s v="31016"/>
    <s v="1"/>
    <x v="15"/>
    <n v="1059362"/>
  </r>
  <r>
    <s v="31016"/>
    <s v="1"/>
    <x v="16"/>
    <n v="10218703.779999999"/>
  </r>
  <r>
    <s v="31016"/>
    <s v="1"/>
    <x v="17"/>
    <n v="35369.33"/>
  </r>
  <r>
    <s v="31016"/>
    <s v="1"/>
    <x v="18"/>
    <n v="150.04"/>
  </r>
  <r>
    <s v="31016"/>
    <s v="1"/>
    <x v="19"/>
    <n v="1"/>
  </r>
  <r>
    <s v="31016"/>
    <s v="1"/>
    <x v="20"/>
    <n v="3216375.08"/>
  </r>
  <r>
    <s v="31016"/>
    <s v="1"/>
    <x v="21"/>
    <n v="156440.51"/>
  </r>
  <r>
    <s v="31016"/>
    <s v="1"/>
    <x v="22"/>
    <n v="1070527.8799999999"/>
  </r>
  <r>
    <s v="31016"/>
    <s v="1"/>
    <x v="23"/>
    <n v="51117"/>
  </r>
  <r>
    <s v="31016"/>
    <s v="1"/>
    <x v="24"/>
    <n v="8120.4"/>
  </r>
  <r>
    <s v="31016"/>
    <s v="1"/>
    <x v="25"/>
    <n v="138221.88"/>
  </r>
  <r>
    <s v="31016"/>
    <s v="1"/>
    <x v="26"/>
    <n v="174446.57"/>
  </r>
  <r>
    <s v="31016"/>
    <s v="1"/>
    <x v="27"/>
    <n v="841567.63"/>
  </r>
  <r>
    <s v="31016"/>
    <s v="1"/>
    <x v="28"/>
    <n v="887148.82"/>
  </r>
  <r>
    <s v="31016"/>
    <s v="1"/>
    <x v="29"/>
    <n v="21566262.879999999"/>
  </r>
  <r>
    <s v="31016"/>
    <s v="1"/>
    <x v="30"/>
    <n v="4150853.93"/>
  </r>
  <r>
    <s v="31016"/>
    <s v="1"/>
    <x v="31"/>
    <n v="1271812.83"/>
  </r>
  <r>
    <s v="31016"/>
    <s v="1"/>
    <x v="32"/>
    <n v="331655.13"/>
  </r>
  <r>
    <s v="31016"/>
    <s v="1"/>
    <x v="33"/>
    <n v="145311.63"/>
  </r>
  <r>
    <s v="31016"/>
    <s v="1"/>
    <x v="34"/>
    <n v="2237166.8199999998"/>
  </r>
  <r>
    <s v="31016"/>
    <s v="1"/>
    <x v="35"/>
    <n v="47652.76"/>
  </r>
  <r>
    <s v="31016"/>
    <s v="1"/>
    <x v="36"/>
    <n v="286365.28999999998"/>
  </r>
  <r>
    <s v="31016"/>
    <s v="1"/>
    <x v="37"/>
    <n v="20090.169999999998"/>
  </r>
  <r>
    <s v="31016"/>
    <s v="1"/>
    <x v="38"/>
    <n v="1513233.37"/>
  </r>
  <r>
    <s v="31016"/>
    <s v="1"/>
    <x v="39"/>
    <n v="19440.28"/>
  </r>
  <r>
    <s v="31016"/>
    <s v="1"/>
    <x v="40"/>
    <n v="608239.86"/>
  </r>
  <r>
    <s v="31016"/>
    <s v="1"/>
    <x v="41"/>
    <n v="4292633.74"/>
  </r>
  <r>
    <s v="31016"/>
    <s v="1"/>
    <x v="42"/>
    <n v="81803.820000000007"/>
  </r>
  <r>
    <s v="31016"/>
    <s v="1"/>
    <x v="43"/>
    <n v="178035.04"/>
  </r>
  <r>
    <s v="31016"/>
    <s v="1"/>
    <x v="44"/>
    <n v="13239.57"/>
  </r>
  <r>
    <s v="31016"/>
    <s v="1"/>
    <x v="45"/>
    <n v="49143.3"/>
  </r>
  <r>
    <s v="31016"/>
    <s v="1"/>
    <x v="46"/>
    <n v="226574.69"/>
  </r>
  <r>
    <s v="31016"/>
    <s v="1"/>
    <x v="47"/>
    <n v="333109.88"/>
  </r>
  <r>
    <s v="31016"/>
    <s v="1"/>
    <x v="48"/>
    <n v="559684.56999999995"/>
  </r>
  <r>
    <s v="31016"/>
    <s v="1"/>
    <x v="49"/>
    <n v="99046.38"/>
  </r>
  <r>
    <s v="31016"/>
    <s v="1"/>
    <x v="50"/>
    <n v="3000"/>
  </r>
  <r>
    <s v="31016"/>
    <s v="1"/>
    <x v="51"/>
    <n v="11651.1"/>
  </r>
  <r>
    <s v="31016"/>
    <s v="1"/>
    <x v="52"/>
    <n v="5363118.3"/>
  </r>
  <r>
    <s v="31016"/>
    <s v="1"/>
    <x v="53"/>
    <n v="2576.86"/>
  </r>
  <r>
    <s v="31016"/>
    <s v="1"/>
    <x v="54"/>
    <n v="147558.87"/>
  </r>
  <r>
    <s v="31016"/>
    <s v="1"/>
    <x v="55"/>
    <n v="42268.79"/>
  </r>
  <r>
    <s v="31016"/>
    <s v="1"/>
    <x v="56"/>
    <n v="16222.31"/>
  </r>
  <r>
    <s v="31016"/>
    <s v="1"/>
    <x v="57"/>
    <n v="220524.58"/>
  </r>
  <r>
    <s v="31016"/>
    <s v="1"/>
    <x v="58"/>
    <n v="56574.65"/>
  </r>
  <r>
    <s v="31016"/>
    <s v="1"/>
    <x v="59"/>
    <n v="902901.84"/>
  </r>
  <r>
    <s v="31016"/>
    <s v="1"/>
    <x v="60"/>
    <n v="43307.31"/>
  </r>
  <r>
    <s v="31016"/>
    <s v="1"/>
    <x v="61"/>
    <n v="378297.28"/>
  </r>
  <r>
    <s v="31016"/>
    <s v="1"/>
    <x v="62"/>
    <n v="5363118.3"/>
  </r>
  <r>
    <s v="31016"/>
    <s v="1"/>
    <x v="63"/>
    <n v="3620390.8"/>
  </r>
  <r>
    <s v="31016"/>
    <s v="1"/>
    <x v="64"/>
    <n v="10541807.449999999"/>
  </r>
  <r>
    <s v="31016"/>
    <s v="1"/>
    <x v="65"/>
    <n v="6921416.6500000004"/>
  </r>
  <r>
    <s v="31016"/>
    <s v="1"/>
    <x v="66"/>
    <n v="3620390.8"/>
  </r>
  <r>
    <s v="31016"/>
    <s v="1"/>
    <x v="67"/>
    <n v="582.63"/>
  </r>
  <r>
    <s v="31016"/>
    <s v="1"/>
    <x v="68"/>
    <n v="598.25"/>
  </r>
  <r>
    <s v="31016"/>
    <s v="1"/>
    <x v="69"/>
    <n v="1890142.92"/>
  </r>
  <r>
    <s v="31016"/>
    <s v="1"/>
    <x v="70"/>
    <n v="880252.26"/>
  </r>
  <r>
    <s v="31016"/>
    <s v="1"/>
    <x v="71"/>
    <n v="27085"/>
  </r>
  <r>
    <s v="31016"/>
    <s v="1"/>
    <x v="72"/>
    <n v="3918435.56"/>
  </r>
  <r>
    <s v="31016"/>
    <s v="1"/>
    <x v="73"/>
    <n v="108681.69"/>
  </r>
  <r>
    <s v="31016"/>
    <s v="1"/>
    <x v="74"/>
    <n v="-108681.69"/>
  </r>
  <r>
    <s v="31016"/>
    <s v="1"/>
    <x v="75"/>
    <n v="21589461.530000001"/>
  </r>
  <r>
    <s v="31016"/>
    <s v="1"/>
    <x v="76"/>
    <n v="8022043.8700000001"/>
  </r>
  <r>
    <s v="31016"/>
    <s v="1"/>
    <x v="77"/>
    <n v="9677136.7400000002"/>
  </r>
  <r>
    <s v="31016"/>
    <s v="1"/>
    <x v="78"/>
    <n v="2371208.52"/>
  </r>
  <r>
    <s v="31016"/>
    <s v="1"/>
    <x v="79"/>
    <n v="3469200.2"/>
  </r>
  <r>
    <s v="31016"/>
    <s v="1"/>
    <x v="80"/>
    <n v="90141.06"/>
  </r>
  <r>
    <s v="31016"/>
    <s v="1"/>
    <x v="81"/>
    <n v="331259.78999999998"/>
  </r>
  <r>
    <s v="31016"/>
    <s v="1"/>
    <x v="82"/>
    <n v="45550451.710000001"/>
  </r>
  <r>
    <s v="31016"/>
    <s v="1"/>
    <x v="83"/>
    <n v="1383223.98"/>
  </r>
  <r>
    <s v="31016"/>
    <s v="1"/>
    <x v="84"/>
    <n v="812084.22"/>
  </r>
  <r>
    <s v="31016"/>
    <s v="1"/>
    <x v="85"/>
    <n v="4696122.59"/>
  </r>
  <r>
    <s v="31016"/>
    <s v="1"/>
    <x v="86"/>
    <n v="39948185.359999999"/>
  </r>
  <r>
    <s v="31016"/>
    <s v="1"/>
    <x v="87"/>
    <n v="5602266.3499999996"/>
  </r>
  <r>
    <s v="31016"/>
    <s v="1"/>
    <x v="88"/>
    <n v="1265905.94"/>
  </r>
  <r>
    <s v="31016"/>
    <s v="1"/>
    <x v="89"/>
    <n v="0.14019999999999999"/>
  </r>
  <r>
    <s v="31016"/>
    <s v="1"/>
    <x v="90"/>
    <n v="1265905.94"/>
  </r>
  <r>
    <s v="31016"/>
    <s v="1"/>
    <x v="91"/>
    <n v="39052412.380000003"/>
  </r>
  <r>
    <s v="31016"/>
    <s v="1"/>
    <x v="92"/>
    <n v="43345046.119999997"/>
  </r>
  <r>
    <s v="31016"/>
    <s v="1"/>
    <x v="93"/>
    <n v="5459291.54"/>
  </r>
  <r>
    <s v="31016"/>
    <s v="1"/>
    <x v="94"/>
    <n v="5459291.54"/>
  </r>
  <r>
    <s v="31016"/>
    <s v="1"/>
    <x v="95"/>
    <n v="39052412.380000003"/>
  </r>
  <r>
    <s v="31016"/>
    <s v="1"/>
    <x v="96"/>
    <n v="2.9600000000000001E-2"/>
  </r>
  <r>
    <s v="31016"/>
    <s v="1"/>
    <x v="97"/>
    <n v="0.13730000000000001"/>
  </r>
  <r>
    <s v="31016"/>
    <s v="1"/>
    <x v="98"/>
    <n v="1904794.02"/>
  </r>
  <r>
    <s v="31016"/>
    <s v="1"/>
    <x v="99"/>
    <n v="27085"/>
  </r>
  <r>
    <s v="31016"/>
    <s v="1"/>
    <x v="100"/>
    <n v="5741415.5800000001"/>
  </r>
  <r>
    <s v="31016"/>
    <s v="1"/>
    <x v="101"/>
    <n v="3620390.8"/>
  </r>
  <r>
    <s v="31016"/>
    <s v="1"/>
    <x v="102"/>
    <n v="46010000"/>
  </r>
  <r>
    <s v="31016"/>
    <s v="1"/>
    <x v="103"/>
    <n v="9599.85"/>
  </r>
  <r>
    <s v="31016"/>
    <s v="1"/>
    <x v="104"/>
    <n v="2586982.73"/>
  </r>
  <r>
    <s v="31016"/>
    <s v="1"/>
    <x v="105"/>
    <n v="2200000"/>
  </r>
  <r>
    <s v="31016"/>
    <s v="1"/>
    <x v="106"/>
    <n v="3156267.15"/>
  </r>
  <r>
    <s v="31016"/>
    <s v="1"/>
    <x v="107"/>
    <n v="51366267.149999999"/>
  </r>
  <r>
    <s v="31016"/>
    <s v="1"/>
    <x v="108"/>
    <n v="382018.33"/>
  </r>
  <r>
    <s v="31016"/>
    <s v="1"/>
    <x v="109"/>
    <n v="382018.33"/>
  </r>
  <r>
    <s v="31016"/>
    <s v="1"/>
    <x v="110"/>
    <n v="382018.33"/>
  </r>
  <r>
    <s v="31016"/>
    <s v="1"/>
    <x v="111"/>
    <n v="2990000"/>
  </r>
  <r>
    <s v="31016"/>
    <s v="1"/>
    <x v="112"/>
    <n v="8122.95"/>
  </r>
  <r>
    <s v="31016"/>
    <s v="1"/>
    <x v="113"/>
    <n v="162535.60999999999"/>
  </r>
  <r>
    <s v="31016"/>
    <s v="1"/>
    <x v="114"/>
    <n v="397233.25"/>
  </r>
  <r>
    <s v="31016"/>
    <s v="1"/>
    <x v="115"/>
    <n v="3387233.25"/>
  </r>
  <r>
    <s v="31016"/>
    <s v="1"/>
    <x v="116"/>
    <n v="43020000"/>
  </r>
  <r>
    <s v="31016"/>
    <s v="1"/>
    <x v="117"/>
    <n v="1476.9"/>
  </r>
  <r>
    <s v="31016"/>
    <s v="1"/>
    <x v="118"/>
    <n v="2806465.45"/>
  </r>
  <r>
    <s v="31016"/>
    <s v="1"/>
    <x v="119"/>
    <n v="2200000"/>
  </r>
  <r>
    <s v="31016"/>
    <s v="1"/>
    <x v="120"/>
    <n v="3141052.23"/>
  </r>
  <r>
    <s v="31016"/>
    <s v="1"/>
    <x v="121"/>
    <n v="48361052.229999997"/>
  </r>
  <r>
    <s v="31016"/>
    <s v="1"/>
    <x v="122"/>
    <n v="608239.86"/>
  </r>
  <r>
    <s v="31016"/>
    <s v="1"/>
    <x v="123"/>
    <n v="99248.14"/>
  </r>
  <r>
    <s v="31016"/>
    <s v="1"/>
    <x v="124"/>
    <n v="39151660.520000003"/>
  </r>
  <r>
    <s v="31016"/>
    <s v="1"/>
    <x v="125"/>
    <n v="1306624.1499999999"/>
  </r>
  <r>
    <s v="31016"/>
    <s v="1"/>
    <x v="126"/>
    <n v="45484564.799999997"/>
  </r>
  <r>
    <s v="31016"/>
    <s v="1"/>
    <x v="127"/>
    <n v="-88280.004400000005"/>
  </r>
  <r>
    <s v="31016"/>
    <s v="1"/>
    <x v="128"/>
    <n v="2.6800000000000001E-2"/>
  </r>
  <r>
    <s v="31016"/>
    <s v="1"/>
    <x v="129"/>
    <n v="15978.6996"/>
  </r>
  <r>
    <s v="31016"/>
    <s v="1"/>
    <x v="130"/>
    <n v="1281884.6396000001"/>
  </r>
  <r>
    <s v="31016"/>
    <s v="1"/>
    <x v="131"/>
    <n v="5012923.9989999998"/>
  </r>
  <r>
    <s v="31016"/>
    <s v="1"/>
    <x v="132"/>
    <n v="5792414.6200000001"/>
  </r>
  <r>
    <s v="31016"/>
    <s v="1"/>
    <x v="133"/>
    <n v="41069795.719999999"/>
  </r>
  <r>
    <s v="31016"/>
    <s v="1"/>
    <x v="134"/>
    <n v="-446367.54100000003"/>
  </r>
  <r>
    <s v="31016"/>
    <s v="1"/>
    <x v="135"/>
    <n v="0.13020000000000001"/>
  </r>
  <r>
    <s v="31016"/>
    <s v="1"/>
    <x v="136"/>
    <n v="-84622.200700000001"/>
  </r>
  <r>
    <s v="31016"/>
    <s v="1"/>
    <x v="137"/>
    <n v="-94431.19"/>
  </r>
  <r>
    <s v="31016"/>
    <s v="1"/>
    <x v="138"/>
    <n v="29888981.41"/>
  </r>
  <r>
    <s v="31016"/>
    <s v="1"/>
    <x v="139"/>
    <n v="2139609.9500000002"/>
  </r>
  <r>
    <s v="31016"/>
    <s v="1"/>
    <x v="140"/>
    <n v="7560466.6500000004"/>
  </r>
  <r>
    <s v="31016"/>
    <s v="1"/>
    <x v="141"/>
    <n v="2911547.65"/>
  </r>
  <r>
    <s v="31016"/>
    <s v="1"/>
    <x v="142"/>
    <n v="447176.36"/>
  </r>
  <r>
    <s v="31016"/>
    <s v="1"/>
    <x v="143"/>
    <n v="118688.42"/>
  </r>
  <r>
    <s v="31016"/>
    <s v="1"/>
    <x v="144"/>
    <n v="384801.98"/>
  </r>
  <r>
    <s v="31016"/>
    <s v="1"/>
    <x v="145"/>
    <n v="537420.80000000005"/>
  </r>
  <r>
    <s v="31016"/>
    <s v="1"/>
    <x v="146"/>
    <n v="821144.36"/>
  </r>
  <r>
    <s v="31016"/>
    <s v="1"/>
    <x v="147"/>
    <n v="455061.23"/>
  </r>
  <r>
    <s v="31016"/>
    <s v="1"/>
    <x v="148"/>
    <n v="3049846.05"/>
  </r>
  <r>
    <s v="31016"/>
    <s v="1"/>
    <x v="149"/>
    <n v="867712.34"/>
  </r>
  <r>
    <s v="31016"/>
    <s v="1"/>
    <x v="150"/>
    <n v="35849.800000000003"/>
  </r>
  <r>
    <s v="31016"/>
    <s v="1"/>
    <x v="151"/>
    <n v="780986.58"/>
  </r>
  <r>
    <s v="31016"/>
    <s v="1"/>
    <x v="152"/>
    <n v="29292992.969999999"/>
  </r>
  <r>
    <s v="31016"/>
    <s v="1"/>
    <x v="153"/>
    <n v="525421.43999999994"/>
  </r>
  <r>
    <s v="31016"/>
    <s v="1"/>
    <x v="154"/>
    <n v="70567"/>
  </r>
  <r>
    <s v="31016"/>
    <s v="1"/>
    <x v="155"/>
    <n v="108884.16"/>
  </r>
  <r>
    <s v="31016"/>
    <s v="1"/>
    <x v="156"/>
    <n v="608239.86"/>
  </r>
  <r>
    <s v="31016"/>
    <s v="1"/>
    <x v="157"/>
    <n v="779494.09"/>
  </r>
  <r>
    <s v="31016"/>
    <s v="1"/>
    <x v="158"/>
    <n v="-5896.06"/>
  </r>
  <r>
    <s v="31016"/>
    <s v="1"/>
    <x v="159"/>
    <n v="238235.27"/>
  </r>
  <r>
    <s v="31016"/>
    <s v="1"/>
    <x v="160"/>
    <n v="1823738.58"/>
  </r>
  <r>
    <s v="31016"/>
    <s v="1"/>
    <x v="161"/>
    <n v="373144.67"/>
  </r>
  <r>
    <s v="31016"/>
    <s v="1"/>
    <x v="162"/>
    <n v="81803.820000000007"/>
  </r>
  <r>
    <s v="31016"/>
    <s v="1"/>
    <x v="163"/>
    <n v="59694.86"/>
  </r>
  <r>
    <s v="31016"/>
    <s v="1"/>
    <x v="164"/>
    <n v="173392.48"/>
  </r>
  <r>
    <s v="31016"/>
    <s v="1"/>
    <x v="165"/>
    <n v="234165.35"/>
  </r>
  <r>
    <s v="31016"/>
    <s v="1"/>
    <x v="166"/>
    <n v="1551079.17"/>
  </r>
  <r>
    <s v="31016"/>
    <s v="1"/>
    <x v="167"/>
    <n v="743397.56"/>
  </r>
  <r>
    <s v="31016"/>
    <s v="1"/>
    <x v="168"/>
    <n v="879936.84"/>
  </r>
  <r>
    <s v="31016"/>
    <s v="1"/>
    <x v="169"/>
    <n v="53490.93"/>
  </r>
  <r>
    <s v="31016"/>
    <s v="1"/>
    <x v="170"/>
    <n v="302092.14"/>
  </r>
  <r>
    <s v="31016"/>
    <s v="1"/>
    <x v="171"/>
    <n v="231734.1"/>
  </r>
  <r>
    <s v="31016"/>
    <s v="1"/>
    <x v="172"/>
    <n v="746.78"/>
  </r>
  <r>
    <s v="31016"/>
    <s v="1"/>
    <x v="173"/>
    <n v="1282.8599999999999"/>
  </r>
  <r>
    <s v="31016"/>
    <s v="1"/>
    <x v="174"/>
    <n v="18556.11"/>
  </r>
  <r>
    <s v="31016"/>
    <s v="1"/>
    <x v="175"/>
    <n v="156270.20000000001"/>
  </r>
  <r>
    <s v="31016"/>
    <s v="1"/>
    <x v="176"/>
    <n v="1059362"/>
  </r>
  <r>
    <s v="31016"/>
    <s v="1"/>
    <x v="177"/>
    <n v="551309.87"/>
  </r>
  <r>
    <s v="31016"/>
    <s v="1"/>
    <x v="178"/>
    <n v="1106.52"/>
  </r>
  <r>
    <s v="31016"/>
    <s v="1"/>
    <x v="179"/>
    <n v="1360"/>
  </r>
  <r>
    <s v="31016"/>
    <s v="1"/>
    <x v="180"/>
    <n v="1070527.8799999999"/>
  </r>
  <r>
    <s v="31016"/>
    <s v="1"/>
    <x v="181"/>
    <n v="11601927.76"/>
  </r>
  <r>
    <s v="31016"/>
    <s v="1"/>
    <x v="182"/>
    <n v="31221879.640000001"/>
  </r>
  <r>
    <s v="31016"/>
    <s v="1"/>
    <x v="183"/>
    <n v="2261074.9700000002"/>
  </r>
  <r>
    <s v="31016"/>
    <s v="1"/>
    <x v="184"/>
    <n v="60356.81"/>
  </r>
  <r>
    <s v="31016"/>
    <s v="1"/>
    <x v="185"/>
    <n v="46933675.689999998"/>
  </r>
  <r>
    <s v="31016"/>
    <s v="1"/>
    <x v="186"/>
    <n v="25649122.309999999"/>
  </r>
  <r>
    <s v="31016"/>
    <s v="1"/>
    <x v="187"/>
    <n v="5152210.3899999997"/>
  </r>
  <r>
    <s v="31016"/>
    <s v="1"/>
    <x v="188"/>
    <n v="1451543.49"/>
  </r>
  <r>
    <s v="31016"/>
    <s v="1"/>
    <x v="189"/>
    <n v="1230053.1000000001"/>
  </r>
  <r>
    <s v="31016"/>
    <s v="1"/>
    <x v="190"/>
    <n v="359274.41"/>
  </r>
  <r>
    <s v="31016"/>
    <s v="1"/>
    <x v="191"/>
    <n v="174446.57"/>
  </r>
  <r>
    <s v="31016"/>
    <s v="1"/>
    <x v="192"/>
    <n v="9433133.0600000005"/>
  </r>
  <r>
    <s v="31016"/>
    <s v="1"/>
    <x v="193"/>
    <n v="1383223.98"/>
  </r>
  <r>
    <s v="31016"/>
    <s v="1"/>
    <x v="194"/>
    <n v="39948185.359999999"/>
  </r>
  <r>
    <s v="31016"/>
    <s v="1"/>
    <x v="195"/>
    <n v="287533.12"/>
  </r>
  <r>
    <s v="31016"/>
    <s v="1"/>
    <x v="196"/>
    <n v="608239.86"/>
  </r>
  <r>
    <s v="31016"/>
    <s v="1"/>
    <x v="197"/>
    <n v="39052412.380000003"/>
  </r>
  <r>
    <s v="31016"/>
    <s v="1"/>
    <x v="198"/>
    <n v="99248.14"/>
  </r>
  <r>
    <s v="31016"/>
    <s v="1"/>
    <x v="199"/>
    <n v="384801.98"/>
  </r>
  <r>
    <s v="31016"/>
    <s v="1"/>
    <x v="200"/>
    <n v="173392.48"/>
  </r>
  <r>
    <s v="31016"/>
    <s v="1"/>
    <x v="201"/>
    <n v="234165.35"/>
  </r>
  <r>
    <s v="31016"/>
    <s v="1"/>
    <x v="202"/>
    <n v="1417567.91"/>
  </r>
  <r>
    <s v="31016"/>
    <s v="1"/>
    <x v="203"/>
    <n v="699670.89"/>
  </r>
  <r>
    <s v="31016"/>
    <s v="1"/>
    <x v="204"/>
    <n v="879931.66"/>
  </r>
  <r>
    <s v="31016"/>
    <s v="1"/>
    <x v="205"/>
    <n v="53490.93"/>
  </r>
  <r>
    <s v="31016"/>
    <s v="1"/>
    <x v="206"/>
    <n v="296665.34000000003"/>
  </r>
  <r>
    <s v="31016"/>
    <s v="1"/>
    <x v="207"/>
    <n v="53699.06"/>
  </r>
  <r>
    <s v="31016"/>
    <s v="1"/>
    <x v="208"/>
    <n v="19440.28"/>
  </r>
  <r>
    <s v="31016"/>
    <s v="1"/>
    <x v="209"/>
    <n v="384801.98"/>
  </r>
  <r>
    <s v="31016"/>
    <s v="1"/>
    <x v="210"/>
    <n v="537420.80000000005"/>
  </r>
  <r>
    <s v="31016"/>
    <s v="1"/>
    <x v="211"/>
    <n v="447176.36"/>
  </r>
  <r>
    <s v="31016"/>
    <s v="1"/>
    <x v="212"/>
    <n v="173392.48"/>
  </r>
  <r>
    <s v="31016"/>
    <s v="1"/>
    <x v="213"/>
    <n v="234165.35"/>
  </r>
  <r>
    <s v="31016"/>
    <s v="1"/>
    <x v="214"/>
    <n v="1417567.91"/>
  </r>
  <r>
    <s v="31016"/>
    <s v="1"/>
    <x v="215"/>
    <n v="699670.89"/>
  </r>
  <r>
    <s v="31016"/>
    <s v="1"/>
    <x v="216"/>
    <n v="879931.66"/>
  </r>
  <r>
    <s v="31016"/>
    <s v="1"/>
    <x v="217"/>
    <n v="53490.93"/>
  </r>
  <r>
    <s v="31016"/>
    <s v="1"/>
    <x v="218"/>
    <n v="296665.34000000003"/>
  </r>
  <r>
    <s v="31016"/>
    <s v="1"/>
    <x v="219"/>
    <n v="231734.1"/>
  </r>
  <r>
    <s v="31016"/>
    <s v="1"/>
    <x v="220"/>
    <n v="746.78"/>
  </r>
  <r>
    <s v="31016"/>
    <s v="1"/>
    <x v="221"/>
    <n v="1282.8599999999999"/>
  </r>
  <r>
    <s v="31016"/>
    <s v="1"/>
    <x v="222"/>
    <n v="1177625.9356"/>
  </r>
  <r>
    <s v="31016"/>
    <s v="1"/>
    <x v="223"/>
    <n v="1161647.236"/>
  </r>
  <r>
    <s v="31016"/>
    <s v="1"/>
    <x v="224"/>
    <n v="1281884.6396000001"/>
  </r>
  <r>
    <s v="31016"/>
    <s v="1"/>
    <x v="225"/>
    <n v="5012923.9989999998"/>
  </r>
  <r>
    <s v="31016"/>
    <s v="1"/>
    <x v="226"/>
    <n v="5097546.1996999998"/>
  </r>
  <r>
    <s v="31016"/>
    <s v="1"/>
    <x v="227"/>
    <n v="5374669.3393000001"/>
  </r>
  <r>
    <s v="31016"/>
    <s v="1"/>
    <x v="228"/>
    <n v="32883685.530000001"/>
  </r>
  <r>
    <s v="31016"/>
    <s v="1"/>
    <x v="229"/>
    <n v="24720687.809999999"/>
  </r>
  <r>
    <s v="31016"/>
    <s v="1"/>
    <x v="230"/>
    <n v="94059.54"/>
  </r>
  <r>
    <s v="31016"/>
    <s v="1"/>
    <x v="231"/>
    <n v="8068938.1799999997"/>
  </r>
  <r>
    <s v="31016"/>
    <s v="1"/>
    <x v="232"/>
    <n v="8601215.3699999992"/>
  </r>
  <r>
    <s v="31016"/>
    <s v="1"/>
    <x v="233"/>
    <n v="4975078.3099999996"/>
  </r>
  <r>
    <s v="31016"/>
    <s v="1"/>
    <x v="234"/>
    <n v="3379534.48"/>
  </r>
  <r>
    <s v="31016"/>
    <s v="1"/>
    <x v="235"/>
    <n v="246602.58"/>
  </r>
  <r>
    <s v="31016"/>
    <s v="1"/>
    <x v="236"/>
    <n v="4065550.81"/>
  </r>
  <r>
    <s v="31016"/>
    <s v="1"/>
    <x v="237"/>
    <n v="1533323.54"/>
  </r>
  <r>
    <s v="31016"/>
    <s v="1"/>
    <x v="238"/>
    <n v="629064.25"/>
  </r>
  <r>
    <s v="31016"/>
    <s v="1"/>
    <x v="239"/>
    <n v="1903163.02"/>
  </r>
  <r>
    <s v="31016"/>
    <s v="1"/>
    <x v="240"/>
    <n v="45550451.710000001"/>
  </r>
  <r>
    <s v="31016"/>
    <s v="1"/>
    <x v="241"/>
    <n v="-17020.72"/>
  </r>
  <r>
    <s v="31016"/>
    <s v="1"/>
    <x v="242"/>
    <n v="4150853.93"/>
  </r>
  <r>
    <s v="31016"/>
    <s v="1"/>
    <x v="243"/>
    <n v="1788436.51"/>
  </r>
  <r>
    <s v="31016"/>
    <s v="1"/>
    <x v="244"/>
    <n v="1769408.59"/>
  </r>
  <r>
    <s v="31016"/>
    <s v="1"/>
    <x v="245"/>
    <n v="590029.76"/>
  </r>
  <r>
    <s v="31016"/>
    <s v="1"/>
    <x v="246"/>
    <n v="-845202.36"/>
  </r>
  <r>
    <s v="31016"/>
    <s v="1"/>
    <x v="247"/>
    <n v="-1640349.03"/>
  </r>
  <r>
    <s v="31016"/>
    <s v="1"/>
    <x v="248"/>
    <n v="1073571.51"/>
  </r>
  <r>
    <s v="31016"/>
    <s v="1"/>
    <x v="249"/>
    <n v="-104413.19"/>
  </r>
  <r>
    <s v="31016"/>
    <s v="1"/>
    <x v="250"/>
    <n v="503366.69"/>
  </r>
  <r>
    <s v="31016"/>
    <s v="1"/>
    <x v="251"/>
    <n v="105762.69"/>
  </r>
  <r>
    <s v="31016"/>
    <s v="1"/>
    <x v="252"/>
    <n v="-1072484.5900000001"/>
  </r>
  <r>
    <s v="31016"/>
    <s v="1"/>
    <x v="253"/>
    <n v="-119577.39"/>
  </r>
  <r>
    <s v="31016"/>
    <s v="1"/>
    <x v="254"/>
    <n v="-14105.49"/>
  </r>
  <r>
    <s v="31016"/>
    <s v="1"/>
    <x v="255"/>
    <n v="342380.9"/>
  </r>
  <r>
    <s v="31016"/>
    <s v="1"/>
    <x v="256"/>
    <n v="303317.59000000003"/>
  </r>
  <r>
    <s v="31016"/>
    <s v="1"/>
    <x v="257"/>
    <n v="-91060.57"/>
  </r>
  <r>
    <s v="31016"/>
    <s v="1"/>
    <x v="258"/>
    <n v="119867.94"/>
  </r>
  <r>
    <s v="31016"/>
    <s v="1"/>
    <x v="259"/>
    <n v="-91101.79"/>
  </r>
  <r>
    <s v="31016"/>
    <s v="1"/>
    <x v="260"/>
    <n v="437656.29"/>
  </r>
  <r>
    <s v="31016"/>
    <s v="1"/>
    <x v="261"/>
    <n v="24782637.960000001"/>
  </r>
  <r>
    <s v="31016"/>
    <s v="1"/>
    <x v="262"/>
    <n v="4150853.93"/>
  </r>
  <r>
    <s v="31016"/>
    <s v="1"/>
    <x v="263"/>
    <n v="1001356.46"/>
  </r>
  <r>
    <s v="31016"/>
    <s v="1"/>
    <x v="264"/>
    <n v="1428253.34"/>
  </r>
  <r>
    <s v="31016"/>
    <s v="1"/>
    <x v="265"/>
    <n v="13239.57"/>
  </r>
  <r>
    <s v="31016"/>
    <s v="1"/>
    <x v="266"/>
    <n v="18840"/>
  </r>
  <r>
    <s v="31016"/>
    <s v="1"/>
    <x v="267"/>
    <n v="280117.87"/>
  </r>
  <r>
    <s v="31016"/>
    <s v="1"/>
    <x v="268"/>
    <n v="161455.44"/>
  </r>
  <r>
    <s v="31016"/>
    <s v="1"/>
    <x v="269"/>
    <n v="331655.13"/>
  </r>
  <r>
    <s v="31016"/>
    <s v="1"/>
    <x v="270"/>
    <n v="286365.28999999998"/>
  </r>
  <r>
    <s v="31016"/>
    <s v="1"/>
    <x v="271"/>
    <n v="25147.74"/>
  </r>
  <r>
    <s v="31016"/>
    <s v="1"/>
    <x v="272"/>
    <n v="145311.63"/>
  </r>
  <r>
    <s v="31016"/>
    <s v="1"/>
    <x v="273"/>
    <n v="51117"/>
  </r>
  <r>
    <s v="31016"/>
    <s v="1"/>
    <x v="274"/>
    <n v="47652.76"/>
  </r>
  <r>
    <s v="31016"/>
    <s v="1"/>
    <x v="275"/>
    <n v="49143.3"/>
  </r>
  <r>
    <s v="31016"/>
    <s v="1"/>
    <x v="276"/>
    <n v="78181.990000000005"/>
  </r>
  <r>
    <s v="31016"/>
    <s v="1"/>
    <x v="277"/>
    <n v="191368.67"/>
  </r>
  <r>
    <s v="31016"/>
    <s v="1"/>
    <x v="278"/>
    <n v="174446.57"/>
  </r>
  <r>
    <s v="31016"/>
    <s v="1"/>
    <x v="279"/>
    <n v="5602266.3499999996"/>
  </r>
  <r>
    <s v="31016"/>
    <s v="1"/>
    <x v="280"/>
    <n v="1490722.05"/>
  </r>
  <r>
    <s v="31016"/>
    <s v="1"/>
    <x v="281"/>
    <n v="2400382.19"/>
  </r>
  <r>
    <s v="31016"/>
    <s v="1"/>
    <x v="282"/>
    <n v="156270.20000000001"/>
  </r>
  <r>
    <s v="31016"/>
    <s v="1"/>
    <x v="283"/>
    <n v="1059362"/>
  </r>
  <r>
    <s v="31016"/>
    <s v="1"/>
    <x v="284"/>
    <n v="551309.87"/>
  </r>
  <r>
    <s v="31016"/>
    <s v="1"/>
    <x v="285"/>
    <n v="1106.52"/>
  </r>
  <r>
    <s v="31016"/>
    <s v="1"/>
    <x v="286"/>
    <n v="1360"/>
  </r>
  <r>
    <s v="31016"/>
    <s v="1"/>
    <x v="287"/>
    <n v="43726.67"/>
  </r>
  <r>
    <s v="31016"/>
    <s v="1"/>
    <x v="288"/>
    <n v="-17020.72"/>
  </r>
  <r>
    <s v="31016"/>
    <s v="1"/>
    <x v="289"/>
    <n v="941022.98"/>
  </r>
  <r>
    <s v="31016"/>
    <s v="1"/>
    <x v="290"/>
    <n v="941022.98"/>
  </r>
  <r>
    <s v="31016"/>
    <s v="1"/>
    <x v="291"/>
    <n v="46933675.689999998"/>
  </r>
  <r>
    <s v="31016"/>
    <s v="1"/>
    <x v="292"/>
    <n v="709933.82"/>
  </r>
  <r>
    <s v="31016"/>
    <s v="1"/>
    <x v="293"/>
    <n v="1650956.8"/>
  </r>
  <r>
    <s v="31016"/>
    <s v="1"/>
    <x v="294"/>
    <n v="40210758.020000003"/>
  </r>
  <r>
    <s v="31016"/>
    <s v="1"/>
    <x v="295"/>
    <n v="1.0002"/>
  </r>
  <r>
    <s v="31016"/>
    <s v="1"/>
    <x v="296"/>
    <n v="1427749.34"/>
  </r>
  <r>
    <s v="31016"/>
    <s v="1"/>
    <x v="297"/>
    <n v="0.92569999999999997"/>
  </r>
  <r>
    <s v="31016"/>
    <s v="1"/>
    <x v="298"/>
    <n v="7124.3395"/>
  </r>
  <r>
    <s v="31016"/>
    <s v="1"/>
    <x v="299"/>
    <n v="416.09249999999997"/>
  </r>
  <r>
    <s v="31016"/>
    <s v="1"/>
    <x v="300"/>
    <n v="-35.005200000000002"/>
  </r>
  <r>
    <s v="31016"/>
    <s v="1"/>
    <x v="301"/>
    <n v="3366619.05"/>
  </r>
  <r>
    <s v="31016"/>
    <s v="1"/>
    <x v="302"/>
    <n v="-3355619.05"/>
  </r>
  <r>
    <s v="31016"/>
    <s v="1"/>
    <x v="303"/>
    <n v="137645.15"/>
  </r>
  <r>
    <s v="31016"/>
    <s v="1"/>
    <x v="304"/>
    <n v="-26550"/>
  </r>
  <r>
    <s v="31016"/>
    <s v="1"/>
    <x v="305"/>
    <n v="6708.2470000000003"/>
  </r>
  <r>
    <s v="31016"/>
    <s v="1"/>
    <x v="306"/>
    <n v="44.378700000000002"/>
  </r>
  <r>
    <s v="31016"/>
    <s v="1"/>
    <x v="307"/>
    <n v="11011898"/>
  </r>
  <r>
    <s v="31016"/>
    <s v="1"/>
    <x v="308"/>
    <n v="32067082"/>
  </r>
  <r>
    <s v="31016"/>
    <s v="1"/>
    <x v="309"/>
    <n v="3186559"/>
  </r>
  <r>
    <s v="31016"/>
    <s v="1"/>
    <x v="310"/>
    <n v="714865"/>
  </r>
  <r>
    <s v="31016"/>
    <s v="1"/>
    <x v="311"/>
    <n v="164770"/>
  </r>
  <r>
    <s v="31016"/>
    <s v="1"/>
    <x v="312"/>
    <n v="46430309"/>
  </r>
  <r>
    <s v="31016"/>
    <s v="1"/>
    <x v="313"/>
    <n v="25754885"/>
  </r>
  <r>
    <s v="31016"/>
    <s v="1"/>
    <x v="314"/>
    <n v="696924"/>
  </r>
  <r>
    <s v="31016"/>
    <s v="1"/>
    <x v="315"/>
    <n v="5032633"/>
  </r>
  <r>
    <s v="31016"/>
    <s v="1"/>
    <x v="316"/>
    <n v="1437438"/>
  </r>
  <r>
    <s v="31016"/>
    <s v="1"/>
    <x v="317"/>
    <n v="1572434"/>
  </r>
  <r>
    <s v="31016"/>
    <s v="1"/>
    <x v="318"/>
    <n v="662592"/>
  </r>
  <r>
    <s v="31016"/>
    <s v="1"/>
    <x v="319"/>
    <n v="9553001"/>
  </r>
  <r>
    <s v="31016"/>
    <s v="1"/>
    <x v="320"/>
    <n v="442201"/>
  </r>
  <r>
    <s v="31016"/>
    <s v="1"/>
    <x v="321"/>
    <n v="45988108"/>
  </r>
  <r>
    <s v="31016"/>
    <s v="1"/>
    <x v="322"/>
    <n v="442201"/>
  </r>
  <r>
    <s v="31016"/>
    <s v="1"/>
    <x v="323"/>
    <n v="46430309"/>
  </r>
  <r>
    <s v="31016"/>
    <s v="1"/>
    <x v="324"/>
    <n v="1527233"/>
  </r>
  <r>
    <s v="31016"/>
    <s v="1"/>
    <x v="325"/>
    <n v="1969434"/>
  </r>
  <r>
    <s v="31016"/>
    <s v="1"/>
    <x v="326"/>
    <n v="83386"/>
  </r>
  <r>
    <s v="31016"/>
    <s v="1"/>
    <x v="327"/>
    <n v="240158"/>
  </r>
  <r>
    <s v="31016"/>
    <s v="1"/>
    <x v="328"/>
    <n v="3478037.11"/>
  </r>
  <r>
    <s v="31016"/>
    <s v="1"/>
    <x v="329"/>
    <n v="43307.31"/>
  </r>
  <r>
    <s v="31016"/>
    <s v="1"/>
    <x v="330"/>
    <n v="99046.38"/>
  </r>
  <r>
    <s v="31016"/>
    <s v="1"/>
    <x v="331"/>
    <n v="3478037.11"/>
  </r>
  <r>
    <s v="31016"/>
    <s v="2"/>
    <x v="332"/>
    <n v="9951.2000000000007"/>
  </r>
  <r>
    <s v="31016"/>
    <s v="2"/>
    <x v="333"/>
    <n v="2576.86"/>
  </r>
  <r>
    <s v="31016"/>
    <s v="2"/>
    <x v="334"/>
    <n v="62074.48"/>
  </r>
  <r>
    <s v="31016"/>
    <s v="2"/>
    <x v="1"/>
    <n v="1822994.85"/>
  </r>
  <r>
    <s v="31016"/>
    <s v="2"/>
    <x v="34"/>
    <n v="1833597.25"/>
  </r>
  <r>
    <s v="31016"/>
    <s v="2"/>
    <x v="49"/>
    <n v="70269.63"/>
  </r>
  <r>
    <s v="31016"/>
    <s v="2"/>
    <x v="57"/>
    <n v="17415.25"/>
  </r>
  <r>
    <s v="31016"/>
    <s v="2"/>
    <x v="335"/>
    <n v="2576.86"/>
  </r>
  <r>
    <s v="31016"/>
    <s v="2"/>
    <x v="63"/>
    <n v="1803002.74"/>
  </r>
  <r>
    <s v="31016"/>
    <s v="2"/>
    <x v="64"/>
    <n v="1822994.85"/>
  </r>
  <r>
    <s v="31016"/>
    <s v="2"/>
    <x v="65"/>
    <n v="19992.11"/>
  </r>
  <r>
    <s v="31016"/>
    <s v="2"/>
    <x v="66"/>
    <n v="1803002.74"/>
  </r>
  <r>
    <s v="31016"/>
    <s v="2"/>
    <x v="336"/>
    <n v="352827.84"/>
  </r>
  <r>
    <s v="31016"/>
    <s v="2"/>
    <x v="69"/>
    <n v="65.87"/>
  </r>
  <r>
    <s v="31016"/>
    <s v="2"/>
    <x v="72"/>
    <n v="1822928.98"/>
  </r>
  <r>
    <s v="31016"/>
    <s v="2"/>
    <x v="337"/>
    <n v="684071.59"/>
  </r>
  <r>
    <s v="31016"/>
    <s v="2"/>
    <x v="82"/>
    <n v="74602.539999999994"/>
  </r>
  <r>
    <s v="31016"/>
    <s v="2"/>
    <x v="83"/>
    <n v="-30594.51"/>
  </r>
  <r>
    <s v="31016"/>
    <s v="2"/>
    <x v="98"/>
    <n v="65.87"/>
  </r>
  <r>
    <s v="31016"/>
    <s v="2"/>
    <x v="101"/>
    <n v="1803002.74"/>
  </r>
  <r>
    <s v="31016"/>
    <s v="2"/>
    <x v="181"/>
    <n v="44008.03"/>
  </r>
  <r>
    <s v="31016"/>
    <s v="2"/>
    <x v="185"/>
    <n v="44008.03"/>
  </r>
  <r>
    <s v="31016"/>
    <s v="2"/>
    <x v="193"/>
    <n v="-30594.51"/>
  </r>
  <r>
    <s v="31016"/>
    <s v="2"/>
    <x v="245"/>
    <n v="-133991.97"/>
  </r>
  <r>
    <s v="31016"/>
    <s v="2"/>
    <x v="250"/>
    <n v="-133991.97"/>
  </r>
  <r>
    <s v="31016"/>
    <s v="2"/>
    <x v="260"/>
    <n v="365397.46"/>
  </r>
  <r>
    <s v="31016"/>
    <s v="2"/>
    <x v="289"/>
    <n v="231405.49"/>
  </r>
  <r>
    <s v="31016"/>
    <s v="2"/>
    <x v="290"/>
    <n v="231405.49"/>
  </r>
  <r>
    <s v="31016"/>
    <s v="2"/>
    <x v="291"/>
    <n v="44008.03"/>
  </r>
  <r>
    <s v="31016"/>
    <s v="2"/>
    <x v="292"/>
    <n v="102117.25"/>
  </r>
  <r>
    <s v="31016"/>
    <s v="2"/>
    <x v="293"/>
    <n v="333522.74"/>
  </r>
  <r>
    <s v="31016"/>
    <s v="2"/>
    <x v="338"/>
    <n v="55048.800000000003"/>
  </r>
  <r>
    <s v="31016"/>
    <s v="2"/>
    <x v="339"/>
    <n v="197423.14"/>
  </r>
  <r>
    <s v="31016"/>
    <s v="2"/>
    <x v="340"/>
    <n v="112925.52"/>
  </r>
  <r>
    <s v="31016"/>
    <s v="2"/>
    <x v="307"/>
    <n v="178000"/>
  </r>
  <r>
    <s v="31016"/>
    <s v="2"/>
    <x v="312"/>
    <n v="178000"/>
  </r>
  <r>
    <s v="31016"/>
    <s v="2"/>
    <x v="320"/>
    <n v="-262000"/>
  </r>
  <r>
    <s v="31016"/>
    <s v="2"/>
    <x v="321"/>
    <n v="440000"/>
  </r>
  <r>
    <s v="31016"/>
    <s v="2"/>
    <x v="322"/>
    <n v="-262000"/>
  </r>
  <r>
    <s v="31016"/>
    <s v="2"/>
    <x v="323"/>
    <n v="178000"/>
  </r>
  <r>
    <s v="31016"/>
    <s v="2"/>
    <x v="324"/>
    <n v="1731480"/>
  </r>
  <r>
    <s v="31016"/>
    <s v="2"/>
    <x v="325"/>
    <n v="1469480"/>
  </r>
  <r>
    <s v="31016"/>
    <s v="2"/>
    <x v="341"/>
    <n v="65000"/>
  </r>
  <r>
    <s v="31016"/>
    <s v="2"/>
    <x v="342"/>
    <n v="200000"/>
  </r>
  <r>
    <s v="31016"/>
    <s v="2"/>
    <x v="343"/>
    <n v="175000"/>
  </r>
  <r>
    <s v="31016"/>
    <s v="2"/>
    <x v="344"/>
    <n v="695833.68"/>
  </r>
  <r>
    <s v="31016"/>
    <s v="2"/>
    <x v="330"/>
    <n v="1107169.06"/>
  </r>
  <r>
    <s v="31016"/>
    <s v="2"/>
    <x v="331"/>
    <n v="695833.68"/>
  </r>
  <r>
    <s v="31016"/>
    <s v="3"/>
    <x v="1"/>
    <n v="7811593.8099999996"/>
  </r>
  <r>
    <s v="31016"/>
    <s v="3"/>
    <x v="34"/>
    <n v="4266744.4800000004"/>
  </r>
  <r>
    <s v="31016"/>
    <s v="3"/>
    <x v="52"/>
    <n v="2635583.9"/>
  </r>
  <r>
    <s v="31016"/>
    <s v="3"/>
    <x v="62"/>
    <n v="2635583.9"/>
  </r>
  <r>
    <s v="31016"/>
    <s v="3"/>
    <x v="63"/>
    <n v="5176009.91"/>
  </r>
  <r>
    <s v="31016"/>
    <s v="3"/>
    <x v="64"/>
    <n v="7811593.8099999996"/>
  </r>
  <r>
    <s v="31016"/>
    <s v="3"/>
    <x v="65"/>
    <n v="2635583.9"/>
  </r>
  <r>
    <s v="31016"/>
    <s v="3"/>
    <x v="66"/>
    <n v="5176009.91"/>
  </r>
  <r>
    <s v="31016"/>
    <s v="3"/>
    <x v="69"/>
    <n v="76499.87"/>
  </r>
  <r>
    <s v="31016"/>
    <s v="3"/>
    <x v="72"/>
    <n v="5099510.04"/>
  </r>
  <r>
    <s v="31016"/>
    <s v="3"/>
    <x v="82"/>
    <n v="4982173.75"/>
  </r>
  <r>
    <s v="31016"/>
    <s v="3"/>
    <x v="83"/>
    <n v="909265.43"/>
  </r>
  <r>
    <s v="31016"/>
    <s v="3"/>
    <x v="345"/>
    <n v="2990000"/>
  </r>
  <r>
    <s v="31016"/>
    <s v="3"/>
    <x v="346"/>
    <n v="1989416.25"/>
  </r>
  <r>
    <s v="31016"/>
    <s v="3"/>
    <x v="347"/>
    <n v="2757.5"/>
  </r>
  <r>
    <s v="31016"/>
    <s v="3"/>
    <x v="98"/>
    <n v="76499.87"/>
  </r>
  <r>
    <s v="31016"/>
    <s v="3"/>
    <x v="100"/>
    <n v="2635583.9"/>
  </r>
  <r>
    <s v="31016"/>
    <s v="3"/>
    <x v="101"/>
    <n v="5176009.91"/>
  </r>
  <r>
    <s v="31016"/>
    <s v="3"/>
    <x v="181"/>
    <n v="4986010"/>
  </r>
  <r>
    <s v="31016"/>
    <s v="3"/>
    <x v="182"/>
    <n v="905429.18"/>
  </r>
  <r>
    <s v="31016"/>
    <s v="3"/>
    <x v="185"/>
    <n v="5891439.1799999997"/>
  </r>
  <r>
    <s v="31016"/>
    <s v="3"/>
    <x v="348"/>
    <n v="1992173.75"/>
  </r>
  <r>
    <s v="31016"/>
    <s v="3"/>
    <x v="193"/>
    <n v="909265.43"/>
  </r>
  <r>
    <s v="31016"/>
    <s v="3"/>
    <x v="245"/>
    <n v="195077"/>
  </r>
  <r>
    <s v="31016"/>
    <s v="3"/>
    <x v="246"/>
    <n v="305429.18"/>
  </r>
  <r>
    <s v="31016"/>
    <s v="3"/>
    <x v="250"/>
    <n v="500506.18"/>
  </r>
  <r>
    <s v="31016"/>
    <s v="3"/>
    <x v="349"/>
    <n v="110000"/>
  </r>
  <r>
    <s v="31016"/>
    <s v="3"/>
    <x v="350"/>
    <n v="111826.25"/>
  </r>
  <r>
    <s v="31016"/>
    <s v="3"/>
    <x v="260"/>
    <n v="221826.25"/>
  </r>
  <r>
    <s v="31016"/>
    <s v="3"/>
    <x v="289"/>
    <n v="722332.43"/>
  </r>
  <r>
    <s v="31016"/>
    <s v="3"/>
    <x v="290"/>
    <n v="722332.43"/>
  </r>
  <r>
    <s v="31016"/>
    <s v="3"/>
    <x v="291"/>
    <n v="5891439.1799999997"/>
  </r>
  <r>
    <s v="31016"/>
    <s v="3"/>
    <x v="292"/>
    <n v="-13355.52"/>
  </r>
  <r>
    <s v="31016"/>
    <s v="3"/>
    <x v="293"/>
    <n v="708976.91"/>
  </r>
  <r>
    <s v="31016"/>
    <s v="3"/>
    <x v="307"/>
    <n v="4790933"/>
  </r>
  <r>
    <s v="31016"/>
    <s v="3"/>
    <x v="308"/>
    <n v="600000"/>
  </r>
  <r>
    <s v="31016"/>
    <s v="3"/>
    <x v="312"/>
    <n v="5390933"/>
  </r>
  <r>
    <s v="31016"/>
    <s v="3"/>
    <x v="351"/>
    <n v="2104000"/>
  </r>
  <r>
    <s v="31016"/>
    <s v="3"/>
    <x v="320"/>
    <n v="186933"/>
  </r>
  <r>
    <s v="31016"/>
    <s v="3"/>
    <x v="321"/>
    <n v="5204000"/>
  </r>
  <r>
    <s v="31016"/>
    <s v="3"/>
    <x v="322"/>
    <n v="186933"/>
  </r>
  <r>
    <s v="31016"/>
    <s v="3"/>
    <x v="323"/>
    <n v="5390933"/>
  </r>
  <r>
    <s v="31016"/>
    <s v="3"/>
    <x v="324"/>
    <n v="4280100"/>
  </r>
  <r>
    <s v="31016"/>
    <s v="3"/>
    <x v="325"/>
    <n v="4467033"/>
  </r>
  <r>
    <s v="31016"/>
    <s v="3"/>
    <x v="352"/>
    <n v="3100000"/>
  </r>
  <r>
    <s v="31016"/>
    <s v="3"/>
    <x v="353"/>
    <n v="2100000"/>
  </r>
  <r>
    <s v="31016"/>
    <s v="3"/>
    <x v="354"/>
    <n v="4000"/>
  </r>
  <r>
    <s v="31016"/>
    <s v="3"/>
    <x v="344"/>
    <n v="5176009.91"/>
  </r>
  <r>
    <s v="31016"/>
    <s v="3"/>
    <x v="331"/>
    <n v="5176009.91"/>
  </r>
  <r>
    <s v="31016"/>
    <s v="4"/>
    <x v="1"/>
    <n v="736536.54"/>
  </r>
  <r>
    <s v="31016"/>
    <s v="4"/>
    <x v="34"/>
    <n v="563612.89"/>
  </r>
  <r>
    <s v="31016"/>
    <s v="4"/>
    <x v="50"/>
    <n v="14400"/>
  </r>
  <r>
    <s v="31016"/>
    <s v="4"/>
    <x v="51"/>
    <n v="69520"/>
  </r>
  <r>
    <s v="31016"/>
    <s v="4"/>
    <x v="57"/>
    <n v="52312.18"/>
  </r>
  <r>
    <s v="31016"/>
    <s v="4"/>
    <x v="61"/>
    <n v="99360.7"/>
  </r>
  <r>
    <s v="31016"/>
    <s v="4"/>
    <x v="63"/>
    <n v="584863.66"/>
  </r>
  <r>
    <s v="31016"/>
    <s v="4"/>
    <x v="64"/>
    <n v="736536.54"/>
  </r>
  <r>
    <s v="31016"/>
    <s v="4"/>
    <x v="65"/>
    <n v="151672.88"/>
  </r>
  <r>
    <s v="31016"/>
    <s v="4"/>
    <x v="66"/>
    <n v="584863.66"/>
  </r>
  <r>
    <s v="31016"/>
    <s v="4"/>
    <x v="69"/>
    <n v="15024.35"/>
  </r>
  <r>
    <s v="31016"/>
    <s v="4"/>
    <x v="70"/>
    <n v="14939.28"/>
  </r>
  <r>
    <s v="31016"/>
    <s v="4"/>
    <x v="72"/>
    <n v="652531.47"/>
  </r>
  <r>
    <s v="31016"/>
    <s v="4"/>
    <x v="355"/>
    <n v="318626.83"/>
  </r>
  <r>
    <s v="31016"/>
    <s v="4"/>
    <x v="356"/>
    <n v="241614.46"/>
  </r>
  <r>
    <s v="31016"/>
    <s v="4"/>
    <x v="357"/>
    <n v="47710.05"/>
  </r>
  <r>
    <s v="31016"/>
    <s v="4"/>
    <x v="358"/>
    <n v="289923.42"/>
  </r>
  <r>
    <s v="31016"/>
    <s v="4"/>
    <x v="359"/>
    <n v="282663.76"/>
  </r>
  <r>
    <s v="31016"/>
    <s v="4"/>
    <x v="360"/>
    <n v="254461.49"/>
  </r>
  <r>
    <s v="31016"/>
    <s v="4"/>
    <x v="361"/>
    <n v="52788.15"/>
  </r>
  <r>
    <s v="31016"/>
    <s v="4"/>
    <x v="362"/>
    <n v="277622.49"/>
  </r>
  <r>
    <s v="31016"/>
    <s v="4"/>
    <x v="363"/>
    <n v="18151.59"/>
  </r>
  <r>
    <s v="31016"/>
    <s v="4"/>
    <x v="364"/>
    <n v="27239.69"/>
  </r>
  <r>
    <s v="31016"/>
    <s v="4"/>
    <x v="82"/>
    <n v="894775.58"/>
  </r>
  <r>
    <s v="31016"/>
    <s v="4"/>
    <x v="83"/>
    <n v="21250.77"/>
  </r>
  <r>
    <s v="31016"/>
    <s v="4"/>
    <x v="98"/>
    <n v="98944.35"/>
  </r>
  <r>
    <s v="31016"/>
    <s v="4"/>
    <x v="100"/>
    <n v="99360.7"/>
  </r>
  <r>
    <s v="31016"/>
    <s v="4"/>
    <x v="101"/>
    <n v="584863.66"/>
  </r>
  <r>
    <s v="31016"/>
    <s v="4"/>
    <x v="193"/>
    <n v="21250.77"/>
  </r>
  <r>
    <s v="31016"/>
    <s v="4"/>
    <x v="245"/>
    <n v="-296788.65000000002"/>
  </r>
  <r>
    <s v="31016"/>
    <s v="4"/>
    <x v="250"/>
    <n v="-296788.65000000002"/>
  </r>
  <r>
    <s v="31016"/>
    <s v="4"/>
    <x v="260"/>
    <n v="328835.42"/>
  </r>
  <r>
    <s v="31016"/>
    <s v="4"/>
    <x v="289"/>
    <n v="32046.77"/>
  </r>
  <r>
    <s v="31016"/>
    <s v="4"/>
    <x v="290"/>
    <n v="32046.77"/>
  </r>
  <r>
    <s v="31016"/>
    <s v="4"/>
    <x v="291"/>
    <n v="916026.35"/>
  </r>
  <r>
    <s v="31016"/>
    <s v="4"/>
    <x v="292"/>
    <n v="37612.89"/>
  </r>
  <r>
    <s v="31016"/>
    <s v="4"/>
    <x v="293"/>
    <n v="69659.66"/>
  </r>
  <r>
    <s v="31016"/>
    <s v="4"/>
    <x v="365"/>
    <n v="328835.42"/>
  </r>
  <r>
    <s v="31016"/>
    <s v="4"/>
    <x v="320"/>
    <n v="-10796"/>
  </r>
  <r>
    <s v="31016"/>
    <s v="4"/>
    <x v="321"/>
    <n v="1223611"/>
  </r>
  <r>
    <s v="31016"/>
    <s v="4"/>
    <x v="322"/>
    <n v="-10796"/>
  </r>
  <r>
    <s v="31016"/>
    <s v="4"/>
    <x v="323"/>
    <n v="1212815"/>
  </r>
  <r>
    <s v="31016"/>
    <s v="4"/>
    <x v="324"/>
    <n v="526000"/>
  </r>
  <r>
    <s v="31016"/>
    <s v="4"/>
    <x v="325"/>
    <n v="515204"/>
  </r>
  <r>
    <s v="31016"/>
    <s v="4"/>
    <x v="366"/>
    <n v="368315"/>
  </r>
  <r>
    <s v="31016"/>
    <s v="4"/>
    <x v="367"/>
    <n v="356025"/>
  </r>
  <r>
    <s v="31016"/>
    <s v="4"/>
    <x v="368"/>
    <n v="40310"/>
  </r>
  <r>
    <s v="31016"/>
    <s v="4"/>
    <x v="369"/>
    <n v="431365"/>
  </r>
  <r>
    <s v="31016"/>
    <s v="4"/>
    <x v="370"/>
    <n v="354311"/>
  </r>
  <r>
    <s v="31016"/>
    <s v="4"/>
    <x v="371"/>
    <n v="368975"/>
  </r>
  <r>
    <s v="31016"/>
    <s v="4"/>
    <x v="372"/>
    <n v="438515"/>
  </r>
  <r>
    <s v="31016"/>
    <s v="4"/>
    <x v="373"/>
    <n v="22600"/>
  </r>
  <r>
    <s v="31016"/>
    <s v="4"/>
    <x v="374"/>
    <n v="39210"/>
  </r>
  <r>
    <s v="31016"/>
    <s v="4"/>
    <x v="344"/>
    <n v="584863.66"/>
  </r>
  <r>
    <s v="31016"/>
    <s v="4"/>
    <x v="331"/>
    <n v="584863.66"/>
  </r>
  <r>
    <s v="31016"/>
    <s v="7"/>
    <x v="34"/>
    <n v="74834.7"/>
  </r>
  <r>
    <s v="31016"/>
    <s v="7"/>
    <x v="57"/>
    <n v="2000"/>
  </r>
  <r>
    <s v="31016"/>
    <s v="7"/>
    <x v="63"/>
    <n v="72795.81"/>
  </r>
  <r>
    <s v="31016"/>
    <s v="7"/>
    <x v="64"/>
    <n v="74795.81"/>
  </r>
  <r>
    <s v="31016"/>
    <s v="7"/>
    <x v="65"/>
    <n v="2000"/>
  </r>
  <r>
    <s v="31016"/>
    <s v="7"/>
    <x v="66"/>
    <n v="72795.81"/>
  </r>
  <r>
    <s v="31016"/>
    <s v="7"/>
    <x v="375"/>
    <n v="1395.34"/>
  </r>
  <r>
    <s v="31016"/>
    <s v="7"/>
    <x v="376"/>
    <n v="2250"/>
  </r>
  <r>
    <s v="31016"/>
    <s v="7"/>
    <x v="377"/>
    <n v="150.6"/>
  </r>
  <r>
    <s v="31016"/>
    <s v="7"/>
    <x v="69"/>
    <n v="39.950000000000003"/>
  </r>
  <r>
    <s v="31016"/>
    <s v="7"/>
    <x v="72"/>
    <n v="74755.86"/>
  </r>
  <r>
    <s v="31016"/>
    <s v="7"/>
    <x v="378"/>
    <n v="1395.34"/>
  </r>
  <r>
    <s v="31016"/>
    <s v="7"/>
    <x v="379"/>
    <n v="150.6"/>
  </r>
  <r>
    <s v="31016"/>
    <s v="7"/>
    <x v="380"/>
    <n v="150.6"/>
  </r>
  <r>
    <s v="31016"/>
    <s v="7"/>
    <x v="381"/>
    <n v="1545.94"/>
  </r>
  <r>
    <s v="31016"/>
    <s v="7"/>
    <x v="382"/>
    <n v="1334.83"/>
  </r>
  <r>
    <s v="31016"/>
    <s v="7"/>
    <x v="383"/>
    <n v="3584.83"/>
  </r>
  <r>
    <s v="31016"/>
    <s v="7"/>
    <x v="384"/>
    <n v="150.6"/>
  </r>
  <r>
    <s v="31016"/>
    <s v="7"/>
    <x v="385"/>
    <n v="-2038.89"/>
  </r>
  <r>
    <s v="31016"/>
    <s v="7"/>
    <x v="344"/>
    <n v="72795.81"/>
  </r>
  <r>
    <s v="31016"/>
    <s v="9"/>
    <x v="1"/>
    <n v="211380.67"/>
  </r>
  <r>
    <s v="31016"/>
    <s v="9"/>
    <x v="34"/>
    <n v="285340.05"/>
  </r>
  <r>
    <s v="31016"/>
    <s v="9"/>
    <x v="63"/>
    <n v="211380.67"/>
  </r>
  <r>
    <s v="31016"/>
    <s v="9"/>
    <x v="64"/>
    <n v="211380.67"/>
  </r>
  <r>
    <s v="31016"/>
    <s v="9"/>
    <x v="66"/>
    <n v="211380.67"/>
  </r>
  <r>
    <s v="31016"/>
    <s v="9"/>
    <x v="69"/>
    <n v="17.100000000000001"/>
  </r>
  <r>
    <s v="31016"/>
    <s v="9"/>
    <x v="72"/>
    <n v="211363.57"/>
  </r>
  <r>
    <s v="31016"/>
    <s v="9"/>
    <x v="82"/>
    <n v="252960.25"/>
  </r>
  <r>
    <s v="31016"/>
    <s v="9"/>
    <x v="83"/>
    <n v="-73959.38"/>
  </r>
  <r>
    <s v="31016"/>
    <s v="9"/>
    <x v="386"/>
    <n v="252960.25"/>
  </r>
  <r>
    <s v="31016"/>
    <s v="9"/>
    <x v="98"/>
    <n v="17.100000000000001"/>
  </r>
  <r>
    <s v="31016"/>
    <s v="9"/>
    <x v="101"/>
    <n v="211380.67"/>
  </r>
  <r>
    <s v="31016"/>
    <s v="9"/>
    <x v="181"/>
    <n v="7896.69"/>
  </r>
  <r>
    <s v="31016"/>
    <s v="9"/>
    <x v="182"/>
    <n v="171104.18"/>
  </r>
  <r>
    <s v="31016"/>
    <s v="9"/>
    <x v="185"/>
    <n v="179000.87"/>
  </r>
  <r>
    <s v="31016"/>
    <s v="9"/>
    <x v="387"/>
    <n v="252960.25"/>
  </r>
  <r>
    <s v="31016"/>
    <s v="9"/>
    <x v="193"/>
    <n v="-73959.38"/>
  </r>
  <r>
    <s v="31016"/>
    <s v="9"/>
    <x v="245"/>
    <n v="3896.69"/>
  </r>
  <r>
    <s v="31016"/>
    <s v="9"/>
    <x v="246"/>
    <n v="6890.18"/>
  </r>
  <r>
    <s v="31016"/>
    <s v="9"/>
    <x v="250"/>
    <n v="10786.87"/>
  </r>
  <r>
    <s v="31016"/>
    <s v="9"/>
    <x v="349"/>
    <n v="246226"/>
  </r>
  <r>
    <s v="31016"/>
    <s v="9"/>
    <x v="350"/>
    <n v="59872"/>
  </r>
  <r>
    <s v="31016"/>
    <s v="9"/>
    <x v="260"/>
    <n v="320213.75"/>
  </r>
  <r>
    <s v="31016"/>
    <s v="9"/>
    <x v="289"/>
    <n v="68924.62"/>
  </r>
  <r>
    <s v="31016"/>
    <s v="9"/>
    <x v="388"/>
    <n v="-262076"/>
  </r>
  <r>
    <s v="31016"/>
    <s v="9"/>
    <x v="389"/>
    <n v="-262076"/>
  </r>
  <r>
    <s v="31016"/>
    <s v="9"/>
    <x v="290"/>
    <n v="68924.62"/>
  </r>
  <r>
    <s v="31016"/>
    <s v="9"/>
    <x v="291"/>
    <n v="179000.87"/>
  </r>
  <r>
    <s v="31016"/>
    <s v="9"/>
    <x v="292"/>
    <n v="-562.95000000000005"/>
  </r>
  <r>
    <s v="31016"/>
    <s v="9"/>
    <x v="293"/>
    <n v="68361.67"/>
  </r>
  <r>
    <s v="31016"/>
    <s v="9"/>
    <x v="390"/>
    <n v="14115.75"/>
  </r>
  <r>
    <s v="31016"/>
    <s v="9"/>
    <x v="307"/>
    <n v="4000"/>
  </r>
  <r>
    <s v="31016"/>
    <s v="9"/>
    <x v="308"/>
    <n v="164214"/>
  </r>
  <r>
    <s v="31016"/>
    <s v="9"/>
    <x v="312"/>
    <n v="168214"/>
  </r>
  <r>
    <s v="31016"/>
    <s v="9"/>
    <x v="351"/>
    <n v="59872"/>
  </r>
  <r>
    <s v="31016"/>
    <s v="9"/>
    <x v="320"/>
    <n v="-142884"/>
  </r>
  <r>
    <s v="31016"/>
    <s v="9"/>
    <x v="391"/>
    <n v="262076"/>
  </r>
  <r>
    <s v="31016"/>
    <s v="9"/>
    <x v="392"/>
    <n v="267076"/>
  </r>
  <r>
    <s v="31016"/>
    <s v="9"/>
    <x v="321"/>
    <n v="573174"/>
  </r>
  <r>
    <s v="31016"/>
    <s v="9"/>
    <x v="322"/>
    <n v="-142884"/>
  </r>
  <r>
    <s v="31016"/>
    <s v="9"/>
    <x v="323"/>
    <n v="430290"/>
  </r>
  <r>
    <s v="31016"/>
    <s v="9"/>
    <x v="324"/>
    <n v="285903"/>
  </r>
  <r>
    <s v="31016"/>
    <s v="9"/>
    <x v="325"/>
    <n v="143019"/>
  </r>
  <r>
    <s v="31016"/>
    <s v="9"/>
    <x v="393"/>
    <n v="262076"/>
  </r>
  <r>
    <s v="31016"/>
    <s v="9"/>
    <x v="394"/>
    <n v="5000"/>
  </r>
  <r>
    <s v="31016"/>
    <s v="9"/>
    <x v="395"/>
    <n v="262076"/>
  </r>
  <r>
    <s v="31016"/>
    <s v="9"/>
    <x v="396"/>
    <n v="59872"/>
  </r>
  <r>
    <s v="31016"/>
    <s v="9"/>
    <x v="397"/>
    <n v="246226"/>
  </r>
  <r>
    <s v="31016"/>
    <s v="9"/>
    <x v="344"/>
    <n v="211380.67"/>
  </r>
  <r>
    <s v="31016"/>
    <s v="9"/>
    <x v="331"/>
    <n v="211380.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F1:G400" firstHeaderRow="1" firstDataRow="1" firstDataCol="1"/>
  <pivotFields count="4">
    <pivotField showAll="0"/>
    <pivotField showAll="0"/>
    <pivotField axis="axisRow" showAll="0">
      <items count="399">
        <item x="332"/>
        <item x="333"/>
        <item x="3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335"/>
        <item x="61"/>
        <item x="62"/>
        <item x="63"/>
        <item x="64"/>
        <item x="65"/>
        <item x="66"/>
        <item x="375"/>
        <item x="67"/>
        <item x="68"/>
        <item x="336"/>
        <item x="376"/>
        <item x="377"/>
        <item x="69"/>
        <item x="70"/>
        <item x="71"/>
        <item x="72"/>
        <item x="355"/>
        <item x="356"/>
        <item x="357"/>
        <item x="358"/>
        <item x="359"/>
        <item x="360"/>
        <item x="361"/>
        <item x="362"/>
        <item x="363"/>
        <item x="364"/>
        <item x="73"/>
        <item x="74"/>
        <item x="75"/>
        <item x="76"/>
        <item x="77"/>
        <item x="78"/>
        <item x="79"/>
        <item x="80"/>
        <item x="81"/>
        <item x="337"/>
        <item x="82"/>
        <item x="83"/>
        <item x="345"/>
        <item x="386"/>
        <item x="346"/>
        <item x="347"/>
        <item x="378"/>
        <item x="379"/>
        <item x="84"/>
        <item x="380"/>
        <item x="85"/>
        <item x="381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382"/>
        <item x="383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384"/>
        <item x="385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387"/>
        <item x="348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349"/>
        <item x="350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388"/>
        <item x="389"/>
        <item x="290"/>
        <item x="291"/>
        <item x="292"/>
        <item x="293"/>
        <item x="365"/>
        <item x="390"/>
        <item x="338"/>
        <item x="339"/>
        <item x="340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51"/>
        <item x="320"/>
        <item x="391"/>
        <item x="392"/>
        <item x="321"/>
        <item x="322"/>
        <item x="323"/>
        <item x="324"/>
        <item x="325"/>
        <item x="366"/>
        <item x="367"/>
        <item x="368"/>
        <item x="369"/>
        <item x="370"/>
        <item x="371"/>
        <item x="372"/>
        <item x="373"/>
        <item x="352"/>
        <item x="393"/>
        <item x="353"/>
        <item x="354"/>
        <item x="394"/>
        <item x="395"/>
        <item x="396"/>
        <item x="341"/>
        <item x="342"/>
        <item x="343"/>
        <item x="326"/>
        <item x="327"/>
        <item x="374"/>
        <item x="397"/>
        <item x="328"/>
        <item x="344"/>
        <item x="329"/>
        <item x="330"/>
        <item x="331"/>
        <item t="default"/>
      </items>
    </pivotField>
    <pivotField dataField="1" showAll="0"/>
  </pivotFields>
  <rowFields count="1">
    <field x="2"/>
  </rowFields>
  <rowItems count="3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 t="grand">
      <x/>
    </i>
  </rowItems>
  <colItems count="1">
    <i/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Summary" altTextSummary="Summary of amounts by Item Number.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F8" sqref="F8"/>
    </sheetView>
  </sheetViews>
  <sheetFormatPr defaultColWidth="11.42578125" defaultRowHeight="12.75"/>
  <cols>
    <col min="1" max="1" width="3" customWidth="1"/>
    <col min="2" max="2" width="3.5703125" customWidth="1"/>
    <col min="3" max="3" width="7" customWidth="1"/>
    <col min="4" max="4" width="31.7109375" customWidth="1"/>
    <col min="5" max="5" width="2.140625" customWidth="1"/>
    <col min="6" max="6" width="14.5703125" customWidth="1"/>
    <col min="7" max="7" width="11.7109375" customWidth="1"/>
    <col min="8" max="8" width="14.7109375" customWidth="1"/>
    <col min="9" max="9" width="12.85546875" customWidth="1"/>
    <col min="10" max="10" width="5.7109375" style="22" customWidth="1"/>
  </cols>
  <sheetData>
    <row r="1" spans="1:10" s="2" customFormat="1">
      <c r="A1" s="1" t="s">
        <v>0</v>
      </c>
      <c r="B1" s="1"/>
      <c r="C1" s="1"/>
      <c r="F1" s="35"/>
      <c r="G1" s="35"/>
      <c r="H1" s="35"/>
      <c r="I1" s="31"/>
      <c r="J1" s="21"/>
    </row>
    <row r="2" spans="1:10" s="2" customFormat="1">
      <c r="B2" s="1"/>
      <c r="C2" s="1"/>
      <c r="F2" s="36" t="s">
        <v>70</v>
      </c>
      <c r="G2" s="36"/>
      <c r="H2" s="36"/>
      <c r="I2" s="13" t="s">
        <v>71</v>
      </c>
      <c r="J2" s="21"/>
    </row>
    <row r="3" spans="1:10" s="2" customFormat="1">
      <c r="A3" s="8">
        <v>1</v>
      </c>
      <c r="B3" s="2" t="s">
        <v>1</v>
      </c>
      <c r="J3" s="21"/>
    </row>
    <row r="4" spans="1:10" s="2" customFormat="1">
      <c r="B4" s="2" t="s">
        <v>2</v>
      </c>
      <c r="C4" s="2" t="s">
        <v>3</v>
      </c>
      <c r="F4" s="32">
        <v>0</v>
      </c>
      <c r="J4" s="21"/>
    </row>
    <row r="5" spans="1:10" s="2" customFormat="1">
      <c r="B5" s="2" t="s">
        <v>4</v>
      </c>
      <c r="C5" s="2" t="s">
        <v>5</v>
      </c>
      <c r="F5" s="32">
        <v>0</v>
      </c>
      <c r="J5" s="21"/>
    </row>
    <row r="6" spans="1:10" s="2" customFormat="1">
      <c r="B6" s="2" t="s">
        <v>6</v>
      </c>
      <c r="C6" s="2" t="s">
        <v>7</v>
      </c>
      <c r="F6" s="11">
        <f>+F4+F5</f>
        <v>0</v>
      </c>
      <c r="J6" s="21"/>
    </row>
    <row r="7" spans="1:10" s="2" customFormat="1">
      <c r="J7" s="21"/>
    </row>
    <row r="8" spans="1:10" s="2" customFormat="1">
      <c r="F8" s="4" t="s">
        <v>8</v>
      </c>
      <c r="G8" s="4" t="s">
        <v>9</v>
      </c>
      <c r="H8" s="4" t="s">
        <v>10</v>
      </c>
      <c r="I8" s="4" t="s">
        <v>11</v>
      </c>
      <c r="J8" s="21"/>
    </row>
    <row r="9" spans="1:10" s="2" customFormat="1">
      <c r="A9" s="8">
        <v>2</v>
      </c>
      <c r="B9" s="2" t="s">
        <v>12</v>
      </c>
      <c r="F9" s="5">
        <v>3.7499999999999999E-3</v>
      </c>
      <c r="G9" s="5">
        <v>2.1250000000000002E-2</v>
      </c>
      <c r="H9" s="5">
        <v>2.5000000000000001E-2</v>
      </c>
      <c r="I9" s="5">
        <f>F9+G9+H9</f>
        <v>0.05</v>
      </c>
      <c r="J9" s="21"/>
    </row>
    <row r="10" spans="1:10" s="2" customFormat="1">
      <c r="J10" s="21"/>
    </row>
    <row r="11" spans="1:10" s="2" customFormat="1">
      <c r="A11" s="8">
        <v>3</v>
      </c>
      <c r="B11" s="2" t="s">
        <v>13</v>
      </c>
      <c r="F11" s="10">
        <f>F6*F9</f>
        <v>0</v>
      </c>
      <c r="G11" s="10">
        <f>F6*G9</f>
        <v>0</v>
      </c>
      <c r="H11" s="10">
        <f>H9*F6</f>
        <v>0</v>
      </c>
      <c r="I11" s="10">
        <f>SUM(F11:H11)</f>
        <v>0</v>
      </c>
      <c r="J11" s="21"/>
    </row>
    <row r="12" spans="1:10" s="2" customFormat="1">
      <c r="J12" s="21"/>
    </row>
    <row r="13" spans="1:10" s="2" customFormat="1">
      <c r="A13" s="8">
        <v>4</v>
      </c>
      <c r="B13" s="2" t="s">
        <v>14</v>
      </c>
      <c r="J13" s="21"/>
    </row>
    <row r="14" spans="1:10" s="2" customFormat="1">
      <c r="B14" s="2" t="s">
        <v>2</v>
      </c>
      <c r="C14" s="2">
        <v>675</v>
      </c>
      <c r="D14" s="2" t="s">
        <v>15</v>
      </c>
      <c r="F14" s="33">
        <v>0</v>
      </c>
      <c r="G14" s="33">
        <v>0</v>
      </c>
      <c r="H14" s="33">
        <v>0</v>
      </c>
      <c r="I14" s="10">
        <f>SUM(F14:H14)</f>
        <v>0</v>
      </c>
      <c r="J14" s="21"/>
    </row>
    <row r="15" spans="1:10" s="2" customFormat="1">
      <c r="C15" s="2">
        <v>680</v>
      </c>
      <c r="D15" s="2" t="s">
        <v>16</v>
      </c>
      <c r="F15" s="33">
        <v>0</v>
      </c>
      <c r="G15" s="33">
        <v>0</v>
      </c>
      <c r="H15" s="33">
        <v>0</v>
      </c>
      <c r="I15" s="10">
        <f>SUM(F15:H15)</f>
        <v>0</v>
      </c>
      <c r="J15" s="21"/>
    </row>
    <row r="16" spans="1:10" s="2" customFormat="1">
      <c r="C16" s="2">
        <v>685</v>
      </c>
      <c r="D16" s="2" t="s">
        <v>17</v>
      </c>
      <c r="F16" s="33">
        <v>0</v>
      </c>
      <c r="G16" s="33">
        <v>0</v>
      </c>
      <c r="H16" s="33">
        <v>0</v>
      </c>
      <c r="I16" s="10">
        <f>SUM(F16:H16)</f>
        <v>0</v>
      </c>
      <c r="J16" s="21"/>
    </row>
    <row r="17" spans="2:10" s="2" customFormat="1" hidden="1">
      <c r="C17" s="27">
        <v>241</v>
      </c>
      <c r="D17" s="27" t="s">
        <v>18</v>
      </c>
      <c r="E17" s="27"/>
      <c r="F17" s="28">
        <v>0</v>
      </c>
      <c r="G17" s="27"/>
      <c r="H17" s="27"/>
      <c r="I17" s="29">
        <f>F17</f>
        <v>0</v>
      </c>
      <c r="J17" s="30"/>
    </row>
    <row r="18" spans="2:10" s="2" customFormat="1" hidden="1">
      <c r="C18" s="27">
        <v>601</v>
      </c>
      <c r="D18" s="27" t="s">
        <v>19</v>
      </c>
      <c r="E18" s="27"/>
      <c r="F18" s="28">
        <v>0</v>
      </c>
      <c r="G18" s="27"/>
      <c r="H18" s="27"/>
      <c r="I18" s="29">
        <f t="shared" ref="I18:I31" si="0">F18</f>
        <v>0</v>
      </c>
      <c r="J18" s="27"/>
    </row>
    <row r="19" spans="2:10" s="2" customFormat="1" hidden="1">
      <c r="C19" s="27">
        <v>602</v>
      </c>
      <c r="D19" s="27" t="s">
        <v>20</v>
      </c>
      <c r="E19" s="27"/>
      <c r="F19" s="28">
        <v>0</v>
      </c>
      <c r="G19" s="27"/>
      <c r="H19" s="27"/>
      <c r="I19" s="29">
        <f t="shared" si="0"/>
        <v>0</v>
      </c>
      <c r="J19" s="27"/>
    </row>
    <row r="20" spans="2:10" s="2" customFormat="1" hidden="1">
      <c r="C20" s="27">
        <v>604</v>
      </c>
      <c r="D20" s="27" t="s">
        <v>21</v>
      </c>
      <c r="E20" s="27"/>
      <c r="F20" s="28">
        <v>0</v>
      </c>
      <c r="G20" s="27"/>
      <c r="H20" s="27"/>
      <c r="I20" s="29">
        <f t="shared" si="0"/>
        <v>0</v>
      </c>
      <c r="J20" s="27"/>
    </row>
    <row r="21" spans="2:10" s="2" customFormat="1" hidden="1">
      <c r="C21" s="27">
        <v>605</v>
      </c>
      <c r="D21" s="27" t="s">
        <v>22</v>
      </c>
      <c r="E21" s="27"/>
      <c r="F21" s="28">
        <v>0</v>
      </c>
      <c r="G21" s="27"/>
      <c r="H21" s="27"/>
      <c r="I21" s="29">
        <f t="shared" si="0"/>
        <v>0</v>
      </c>
      <c r="J21" s="27"/>
    </row>
    <row r="22" spans="2:10" s="2" customFormat="1">
      <c r="B22" s="2" t="s">
        <v>4</v>
      </c>
      <c r="C22" s="2">
        <v>606</v>
      </c>
      <c r="D22" s="2" t="s">
        <v>23</v>
      </c>
      <c r="F22" s="33">
        <v>0</v>
      </c>
      <c r="I22" s="10">
        <f t="shared" si="0"/>
        <v>0</v>
      </c>
    </row>
    <row r="23" spans="2:10" s="2" customFormat="1" hidden="1">
      <c r="C23" s="27">
        <v>610</v>
      </c>
      <c r="D23" s="27" t="s">
        <v>24</v>
      </c>
      <c r="E23" s="27"/>
      <c r="F23" s="34">
        <v>0</v>
      </c>
      <c r="G23" s="27"/>
      <c r="H23" s="27"/>
      <c r="I23" s="29">
        <f t="shared" si="0"/>
        <v>0</v>
      </c>
      <c r="J23" s="27"/>
    </row>
    <row r="24" spans="2:10" s="2" customFormat="1">
      <c r="C24" s="2">
        <v>630</v>
      </c>
      <c r="D24" s="2" t="s">
        <v>485</v>
      </c>
      <c r="F24" s="33">
        <v>0</v>
      </c>
      <c r="I24" s="10">
        <f t="shared" si="0"/>
        <v>0</v>
      </c>
      <c r="J24" s="26"/>
    </row>
    <row r="25" spans="2:10" s="2" customFormat="1">
      <c r="C25" s="2">
        <v>635</v>
      </c>
      <c r="D25" s="2" t="s">
        <v>25</v>
      </c>
      <c r="F25" s="33">
        <v>0</v>
      </c>
      <c r="I25" s="10">
        <f t="shared" si="0"/>
        <v>0</v>
      </c>
    </row>
    <row r="26" spans="2:10" s="2" customFormat="1">
      <c r="C26" s="2">
        <v>637</v>
      </c>
      <c r="D26" s="2" t="s">
        <v>26</v>
      </c>
      <c r="F26" s="33">
        <v>0</v>
      </c>
      <c r="I26" s="10">
        <f t="shared" si="0"/>
        <v>0</v>
      </c>
    </row>
    <row r="27" spans="2:10" s="2" customFormat="1">
      <c r="C27" s="2">
        <v>638</v>
      </c>
      <c r="D27" s="2" t="s">
        <v>27</v>
      </c>
      <c r="F27" s="33">
        <v>0</v>
      </c>
      <c r="I27" s="10">
        <f t="shared" si="0"/>
        <v>0</v>
      </c>
    </row>
    <row r="28" spans="2:10" s="2" customFormat="1">
      <c r="C28" s="2">
        <v>639</v>
      </c>
      <c r="D28" s="2" t="s">
        <v>28</v>
      </c>
      <c r="F28" s="33">
        <v>0</v>
      </c>
      <c r="I28" s="10">
        <f t="shared" si="0"/>
        <v>0</v>
      </c>
    </row>
    <row r="29" spans="2:10" s="2" customFormat="1">
      <c r="C29" s="2">
        <v>650</v>
      </c>
      <c r="D29" s="2" t="s">
        <v>29</v>
      </c>
      <c r="F29" s="33">
        <v>0</v>
      </c>
      <c r="I29" s="10">
        <f t="shared" si="0"/>
        <v>0</v>
      </c>
    </row>
    <row r="30" spans="2:10" s="2" customFormat="1">
      <c r="C30" s="2">
        <v>686</v>
      </c>
      <c r="D30" s="2" t="s">
        <v>30</v>
      </c>
      <c r="F30" s="33">
        <v>0</v>
      </c>
      <c r="I30" s="10">
        <f t="shared" si="0"/>
        <v>0</v>
      </c>
    </row>
    <row r="31" spans="2:10" s="2" customFormat="1">
      <c r="C31" s="2">
        <v>750</v>
      </c>
      <c r="D31" s="2" t="s">
        <v>72</v>
      </c>
      <c r="F31" s="33">
        <v>0</v>
      </c>
      <c r="I31" s="10">
        <f t="shared" si="0"/>
        <v>0</v>
      </c>
    </row>
    <row r="32" spans="2:10" s="2" customFormat="1">
      <c r="B32" s="2" t="s">
        <v>6</v>
      </c>
      <c r="C32" s="2" t="s">
        <v>31</v>
      </c>
      <c r="F32" s="10">
        <f>SUM(F14:F31)</f>
        <v>0</v>
      </c>
      <c r="G32" s="10">
        <f>SUM(G14:G16)</f>
        <v>0</v>
      </c>
      <c r="H32" s="10">
        <f>SUM(H14:H16)</f>
        <v>0</v>
      </c>
      <c r="I32" s="10">
        <f>SUM(I14:I31)</f>
        <v>0</v>
      </c>
      <c r="J32" s="21"/>
    </row>
    <row r="33" spans="1:11" s="2" customFormat="1">
      <c r="J33" s="21"/>
    </row>
    <row r="34" spans="1:11" s="2" customFormat="1">
      <c r="A34" s="8">
        <v>5</v>
      </c>
      <c r="B34" s="2" t="s">
        <v>32</v>
      </c>
      <c r="J34" s="21"/>
    </row>
    <row r="35" spans="1:11" s="2" customFormat="1">
      <c r="B35" s="2" t="s">
        <v>2</v>
      </c>
      <c r="C35" s="2">
        <v>240</v>
      </c>
      <c r="D35" s="2" t="s">
        <v>33</v>
      </c>
      <c r="G35" s="33">
        <v>0</v>
      </c>
      <c r="H35" s="33">
        <v>0</v>
      </c>
      <c r="I35" s="10">
        <f>G35+H35</f>
        <v>0</v>
      </c>
      <c r="J35" s="21"/>
    </row>
    <row r="36" spans="1:11" s="2" customFormat="1">
      <c r="C36" s="2">
        <v>250</v>
      </c>
      <c r="D36" s="6" t="s">
        <v>34</v>
      </c>
      <c r="G36" s="3"/>
      <c r="H36" s="3"/>
      <c r="I36" s="3"/>
      <c r="J36" s="21"/>
    </row>
    <row r="37" spans="1:11" s="2" customFormat="1">
      <c r="D37" s="6" t="s">
        <v>35</v>
      </c>
      <c r="G37" s="3"/>
      <c r="H37" s="3"/>
      <c r="I37" s="3"/>
      <c r="J37" s="21"/>
    </row>
    <row r="38" spans="1:11" s="2" customFormat="1">
      <c r="D38" s="6" t="s">
        <v>36</v>
      </c>
      <c r="G38" s="33">
        <v>0</v>
      </c>
      <c r="H38" s="33">
        <v>0</v>
      </c>
      <c r="I38" s="10">
        <f>G38+H38</f>
        <v>0</v>
      </c>
      <c r="J38" s="21"/>
      <c r="K38" s="21"/>
    </row>
    <row r="39" spans="1:11" s="2" customFormat="1">
      <c r="C39" s="2">
        <v>450</v>
      </c>
      <c r="D39" s="2" t="s">
        <v>37</v>
      </c>
      <c r="G39" s="33">
        <v>0</v>
      </c>
      <c r="H39" s="33">
        <v>0</v>
      </c>
      <c r="I39" s="10">
        <f>G39+H39</f>
        <v>0</v>
      </c>
      <c r="J39" s="21"/>
      <c r="K39" s="21"/>
    </row>
    <row r="40" spans="1:11" s="2" customFormat="1">
      <c r="B40" s="2" t="s">
        <v>4</v>
      </c>
      <c r="C40" s="2">
        <v>200</v>
      </c>
      <c r="D40" s="2" t="s">
        <v>38</v>
      </c>
      <c r="F40" s="33">
        <v>0</v>
      </c>
      <c r="I40" s="10">
        <f>F40</f>
        <v>0</v>
      </c>
      <c r="J40" s="21"/>
    </row>
    <row r="41" spans="1:11" s="2" customFormat="1">
      <c r="C41" s="2">
        <v>230</v>
      </c>
      <c r="D41" s="2" t="s">
        <v>39</v>
      </c>
      <c r="F41" s="33">
        <v>0</v>
      </c>
      <c r="I41" s="10">
        <f t="shared" ref="I41:I49" si="1">F41</f>
        <v>0</v>
      </c>
      <c r="J41" s="21"/>
    </row>
    <row r="42" spans="1:11" s="2" customFormat="1">
      <c r="C42" s="2">
        <v>240</v>
      </c>
      <c r="D42" s="2" t="s">
        <v>40</v>
      </c>
      <c r="F42" s="33">
        <v>0</v>
      </c>
      <c r="I42" s="10">
        <f t="shared" si="1"/>
        <v>0</v>
      </c>
      <c r="J42" s="21"/>
    </row>
    <row r="43" spans="1:11" s="2" customFormat="1">
      <c r="C43" s="2">
        <v>330</v>
      </c>
      <c r="D43" s="2" t="s">
        <v>41</v>
      </c>
      <c r="F43" s="33">
        <v>0</v>
      </c>
      <c r="I43" s="10">
        <f t="shared" si="1"/>
        <v>0</v>
      </c>
      <c r="J43" s="21"/>
    </row>
    <row r="44" spans="1:11" s="2" customFormat="1">
      <c r="C44" s="2">
        <v>340</v>
      </c>
      <c r="D44" s="2" t="s">
        <v>42</v>
      </c>
      <c r="F44" s="33">
        <v>0</v>
      </c>
      <c r="I44" s="10">
        <f t="shared" si="1"/>
        <v>0</v>
      </c>
      <c r="J44" s="21"/>
    </row>
    <row r="45" spans="1:11" s="2" customFormat="1">
      <c r="C45" s="2">
        <v>350</v>
      </c>
      <c r="D45" s="2" t="s">
        <v>486</v>
      </c>
      <c r="F45" s="33">
        <v>0</v>
      </c>
      <c r="I45" s="10">
        <f t="shared" si="1"/>
        <v>0</v>
      </c>
      <c r="J45" s="23"/>
    </row>
    <row r="46" spans="1:11" s="2" customFormat="1">
      <c r="C46" s="2">
        <v>360</v>
      </c>
      <c r="D46" s="2" t="s">
        <v>487</v>
      </c>
      <c r="F46" s="33">
        <v>0</v>
      </c>
      <c r="I46" s="10">
        <f t="shared" si="1"/>
        <v>0</v>
      </c>
      <c r="J46" s="23"/>
    </row>
    <row r="47" spans="1:11" s="2" customFormat="1">
      <c r="C47" s="2">
        <v>450</v>
      </c>
      <c r="D47" s="2" t="s">
        <v>37</v>
      </c>
      <c r="F47" s="33">
        <v>0</v>
      </c>
      <c r="I47" s="10">
        <f t="shared" si="1"/>
        <v>0</v>
      </c>
      <c r="J47" s="21"/>
    </row>
    <row r="48" spans="1:11" s="2" customFormat="1">
      <c r="C48" s="2">
        <v>455</v>
      </c>
      <c r="D48" s="2" t="s">
        <v>43</v>
      </c>
      <c r="F48" s="33">
        <v>0</v>
      </c>
      <c r="I48" s="10">
        <f t="shared" si="1"/>
        <v>0</v>
      </c>
      <c r="J48" s="21"/>
    </row>
    <row r="49" spans="1:11" s="2" customFormat="1">
      <c r="C49" s="2">
        <v>459</v>
      </c>
      <c r="D49" s="2" t="s">
        <v>44</v>
      </c>
      <c r="F49" s="33">
        <v>0</v>
      </c>
      <c r="I49" s="10">
        <f t="shared" si="1"/>
        <v>0</v>
      </c>
      <c r="J49" s="21"/>
    </row>
    <row r="50" spans="1:11" s="2" customFormat="1">
      <c r="B50" s="2" t="s">
        <v>6</v>
      </c>
      <c r="C50" s="2" t="s">
        <v>45</v>
      </c>
      <c r="F50" s="10">
        <f>SUM(F40:F49)</f>
        <v>0</v>
      </c>
      <c r="G50" s="10">
        <f>SUM(G35,G38:G39)</f>
        <v>0</v>
      </c>
      <c r="H50" s="10">
        <f>SUM(H35,H38:H39)</f>
        <v>0</v>
      </c>
      <c r="I50" s="10">
        <f>SUM(I35,I38:I49)</f>
        <v>0</v>
      </c>
      <c r="J50" s="21"/>
    </row>
    <row r="51" spans="1:11" s="2" customFormat="1">
      <c r="J51" s="21"/>
    </row>
    <row r="52" spans="1:11" s="2" customFormat="1">
      <c r="B52" s="2" t="s">
        <v>46</v>
      </c>
      <c r="C52" s="2" t="s">
        <v>47</v>
      </c>
      <c r="F52" s="10">
        <f>MIN(F32,F50)</f>
        <v>0</v>
      </c>
      <c r="G52" s="10">
        <f>MIN(G32,G50)</f>
        <v>0</v>
      </c>
      <c r="H52" s="10">
        <f>MIN(H32,H50)</f>
        <v>0</v>
      </c>
      <c r="I52" s="10">
        <f>MIN(I32,I50)</f>
        <v>0</v>
      </c>
      <c r="J52" s="21"/>
    </row>
    <row r="53" spans="1:11" s="2" customFormat="1">
      <c r="J53" s="21"/>
    </row>
    <row r="54" spans="1:11" s="2" customFormat="1">
      <c r="A54" s="8">
        <v>6</v>
      </c>
      <c r="B54" s="2" t="s">
        <v>48</v>
      </c>
      <c r="F54" s="10">
        <f>F32-F52</f>
        <v>0</v>
      </c>
      <c r="G54" s="10">
        <f>G32-G52</f>
        <v>0</v>
      </c>
      <c r="H54" s="10">
        <f>H32-H52</f>
        <v>0</v>
      </c>
      <c r="I54" s="10">
        <f>I32-I52</f>
        <v>0</v>
      </c>
      <c r="J54" s="21"/>
    </row>
    <row r="55" spans="1:11" s="2" customFormat="1">
      <c r="J55" s="21"/>
    </row>
    <row r="56" spans="1:11" s="2" customFormat="1">
      <c r="A56" s="8">
        <v>7</v>
      </c>
      <c r="B56" s="2" t="s">
        <v>49</v>
      </c>
      <c r="J56" s="22"/>
    </row>
    <row r="57" spans="1:11" s="2" customFormat="1">
      <c r="B57" s="2" t="s">
        <v>2</v>
      </c>
      <c r="C57" s="2">
        <v>690</v>
      </c>
      <c r="D57" s="9" t="s">
        <v>50</v>
      </c>
      <c r="E57" s="6"/>
      <c r="F57" s="3"/>
      <c r="G57" s="3"/>
      <c r="H57" s="3"/>
      <c r="I57" s="3"/>
      <c r="J57" s="22"/>
    </row>
    <row r="58" spans="1:11" s="7" customFormat="1">
      <c r="A58" s="2"/>
      <c r="B58" s="2"/>
      <c r="C58" s="2"/>
      <c r="D58" s="3" t="s">
        <v>51</v>
      </c>
      <c r="E58" s="3"/>
      <c r="F58" s="3"/>
      <c r="G58" s="3"/>
      <c r="H58" s="3"/>
      <c r="I58" s="3"/>
      <c r="J58" s="22"/>
    </row>
    <row r="59" spans="1:11" s="7" customFormat="1">
      <c r="A59" s="2"/>
      <c r="B59" s="2"/>
      <c r="C59" s="2"/>
      <c r="D59" s="3" t="s">
        <v>52</v>
      </c>
      <c r="E59" s="3"/>
      <c r="F59" s="33">
        <v>0</v>
      </c>
      <c r="G59" s="33">
        <v>0</v>
      </c>
      <c r="H59" s="33">
        <v>0</v>
      </c>
      <c r="I59" s="10">
        <f>SUM(F59:H59)</f>
        <v>0</v>
      </c>
      <c r="J59" s="25"/>
      <c r="K59" s="24"/>
    </row>
    <row r="60" spans="1:11" s="7" customFormat="1">
      <c r="A60" s="2"/>
      <c r="B60" s="2" t="s">
        <v>4</v>
      </c>
      <c r="C60" s="2">
        <v>603</v>
      </c>
      <c r="D60" s="2" t="s">
        <v>53</v>
      </c>
      <c r="E60" s="2"/>
      <c r="F60" s="33">
        <v>0</v>
      </c>
      <c r="G60" s="2"/>
      <c r="H60" s="2"/>
      <c r="I60" s="10">
        <f>F60</f>
        <v>0</v>
      </c>
      <c r="J60" s="22"/>
    </row>
    <row r="61" spans="1:11" s="7" customFormat="1">
      <c r="A61" s="2"/>
      <c r="B61" s="2"/>
      <c r="C61" s="2">
        <v>607</v>
      </c>
      <c r="D61" s="2" t="s">
        <v>54</v>
      </c>
      <c r="E61" s="2"/>
      <c r="F61" s="33">
        <v>0</v>
      </c>
      <c r="G61" s="2"/>
      <c r="H61" s="2"/>
      <c r="I61" s="10">
        <f>F61</f>
        <v>0</v>
      </c>
      <c r="J61" s="22"/>
    </row>
    <row r="62" spans="1:11" s="7" customFormat="1">
      <c r="A62" s="2"/>
      <c r="B62" s="2"/>
      <c r="C62" s="2">
        <v>608</v>
      </c>
      <c r="D62" s="2" t="s">
        <v>55</v>
      </c>
      <c r="E62" s="2"/>
      <c r="F62" s="33"/>
      <c r="G62" s="2"/>
      <c r="H62" s="2"/>
      <c r="I62" s="10">
        <f>F62</f>
        <v>0</v>
      </c>
      <c r="J62" s="22"/>
    </row>
    <row r="63" spans="1:11" s="7" customFormat="1">
      <c r="A63" s="2"/>
      <c r="B63" s="2"/>
      <c r="C63" s="2"/>
      <c r="D63" s="2"/>
      <c r="E63" s="2"/>
      <c r="F63" s="2"/>
      <c r="G63" s="2"/>
      <c r="H63" s="2"/>
      <c r="I63" s="2"/>
      <c r="J63" s="22"/>
    </row>
    <row r="64" spans="1:11" s="7" customFormat="1">
      <c r="A64" s="2"/>
      <c r="B64" s="2" t="s">
        <v>6</v>
      </c>
      <c r="C64" s="2" t="s">
        <v>56</v>
      </c>
      <c r="D64" s="2"/>
      <c r="E64" s="2"/>
      <c r="F64" s="10">
        <f>SUM(F59:F62)</f>
        <v>0</v>
      </c>
      <c r="G64" s="10">
        <f>G59</f>
        <v>0</v>
      </c>
      <c r="H64" s="10">
        <f>H59</f>
        <v>0</v>
      </c>
      <c r="I64" s="10">
        <f>SUM(I59:I62)</f>
        <v>0</v>
      </c>
      <c r="J64" s="22"/>
    </row>
    <row r="65" spans="1:11" s="7" customFormat="1">
      <c r="A65" s="2"/>
      <c r="B65" s="2"/>
      <c r="C65" s="2"/>
      <c r="D65" s="2"/>
      <c r="E65" s="2"/>
      <c r="F65" s="2"/>
      <c r="G65" s="2"/>
      <c r="H65" s="2"/>
      <c r="I65" s="2"/>
      <c r="J65" s="22"/>
    </row>
    <row r="66" spans="1:11" s="7" customFormat="1">
      <c r="A66" s="1" t="s">
        <v>57</v>
      </c>
      <c r="B66" s="2"/>
      <c r="C66" s="2"/>
      <c r="D66" s="2"/>
      <c r="E66" s="2"/>
      <c r="F66" s="2"/>
      <c r="G66" s="2"/>
      <c r="H66" s="2"/>
      <c r="I66" s="2"/>
      <c r="J66" s="22"/>
    </row>
    <row r="67" spans="1:11" s="7" customFormat="1">
      <c r="A67" s="1"/>
      <c r="B67" s="2"/>
      <c r="C67" s="2"/>
      <c r="D67" s="2"/>
      <c r="E67" s="2"/>
      <c r="F67" s="2"/>
      <c r="G67" s="2"/>
      <c r="H67" s="2"/>
      <c r="I67" s="2"/>
      <c r="J67" s="22"/>
    </row>
    <row r="68" spans="1:11" s="7" customFormat="1">
      <c r="A68" s="8">
        <v>8</v>
      </c>
      <c r="B68" s="2" t="s">
        <v>32</v>
      </c>
      <c r="C68" s="2"/>
      <c r="D68" s="2"/>
      <c r="E68" s="2"/>
      <c r="F68" s="2"/>
      <c r="G68" s="2"/>
      <c r="H68" s="2"/>
      <c r="I68" s="2"/>
      <c r="J68" s="22"/>
    </row>
    <row r="69" spans="1:11" s="7" customFormat="1">
      <c r="A69" s="2"/>
      <c r="B69" s="2" t="s">
        <v>2</v>
      </c>
      <c r="C69" s="2">
        <v>830</v>
      </c>
      <c r="D69" s="2" t="s">
        <v>488</v>
      </c>
      <c r="E69" s="2"/>
      <c r="F69" s="2"/>
      <c r="G69" s="33">
        <v>0</v>
      </c>
      <c r="H69" s="33">
        <v>0</v>
      </c>
      <c r="I69" s="10">
        <f>+G69+H69</f>
        <v>0</v>
      </c>
      <c r="J69" s="22"/>
      <c r="K69" s="24"/>
    </row>
    <row r="70" spans="1:11" s="7" customFormat="1">
      <c r="A70" s="2"/>
      <c r="B70" s="2" t="s">
        <v>4</v>
      </c>
      <c r="C70" s="2" t="s">
        <v>58</v>
      </c>
      <c r="D70" s="2"/>
      <c r="E70" s="2"/>
      <c r="F70" s="33">
        <f>F50-F52</f>
        <v>0</v>
      </c>
      <c r="G70" s="33">
        <f>G50-G52</f>
        <v>0</v>
      </c>
      <c r="H70" s="33">
        <f>H50-H52</f>
        <v>0</v>
      </c>
      <c r="I70" s="10">
        <f>+F70+G70+H70</f>
        <v>0</v>
      </c>
      <c r="J70" s="22"/>
    </row>
    <row r="71" spans="1:11" s="7" customFormat="1">
      <c r="A71" s="2"/>
      <c r="B71" s="2" t="s">
        <v>6</v>
      </c>
      <c r="C71" s="2">
        <v>830</v>
      </c>
      <c r="D71" s="2" t="s">
        <v>489</v>
      </c>
      <c r="E71" s="2"/>
      <c r="F71" s="33">
        <v>0</v>
      </c>
      <c r="G71" s="2"/>
      <c r="H71" s="2"/>
      <c r="I71" s="10">
        <f>F71</f>
        <v>0</v>
      </c>
      <c r="J71" s="22"/>
    </row>
    <row r="72" spans="1:11" s="7" customFormat="1">
      <c r="A72" s="2"/>
      <c r="B72" s="2"/>
      <c r="C72" s="2"/>
      <c r="D72" s="2"/>
      <c r="E72" s="2"/>
      <c r="F72" s="2"/>
      <c r="G72" s="2"/>
      <c r="H72" s="2"/>
      <c r="I72" s="2"/>
      <c r="J72" s="22"/>
    </row>
    <row r="73" spans="1:11" s="7" customFormat="1">
      <c r="A73" s="2"/>
      <c r="B73" s="2" t="s">
        <v>46</v>
      </c>
      <c r="C73" s="2" t="s">
        <v>59</v>
      </c>
      <c r="D73" s="2"/>
      <c r="E73" s="2"/>
      <c r="F73" s="10">
        <f>MIN(F70,F71)</f>
        <v>0</v>
      </c>
      <c r="G73" s="10">
        <f>MIN(G69,G70)</f>
        <v>0</v>
      </c>
      <c r="H73" s="10">
        <f>MIN(H69,H70)</f>
        <v>0</v>
      </c>
      <c r="I73" s="10">
        <f>F73+G73+H73</f>
        <v>0</v>
      </c>
      <c r="J73" s="22"/>
    </row>
    <row r="74" spans="1:11">
      <c r="A74" s="2"/>
      <c r="B74" s="2"/>
      <c r="C74" s="2"/>
      <c r="D74" s="2"/>
      <c r="E74" s="2"/>
      <c r="F74" s="2"/>
      <c r="G74" s="2"/>
      <c r="H74" s="2"/>
      <c r="I74" s="2"/>
    </row>
    <row r="75" spans="1:11">
      <c r="A75" s="8">
        <v>9</v>
      </c>
      <c r="B75" s="2" t="s">
        <v>60</v>
      </c>
      <c r="C75" s="2"/>
      <c r="D75" s="2"/>
      <c r="E75" s="2"/>
      <c r="F75" s="2"/>
      <c r="G75" s="2"/>
      <c r="H75" s="2"/>
      <c r="I75" s="2"/>
    </row>
    <row r="76" spans="1:11">
      <c r="A76" s="2"/>
      <c r="B76" s="2"/>
      <c r="C76" s="2" t="s">
        <v>61</v>
      </c>
      <c r="D76" s="2"/>
      <c r="E76" s="2"/>
      <c r="F76" s="10">
        <f>F64-F73</f>
        <v>0</v>
      </c>
      <c r="G76" s="10">
        <f>G64-G73</f>
        <v>0</v>
      </c>
      <c r="H76" s="10">
        <f>H64-H73</f>
        <v>0</v>
      </c>
      <c r="I76" s="10">
        <f>F76+G76+H76</f>
        <v>0</v>
      </c>
    </row>
    <row r="77" spans="1:11">
      <c r="A77" s="2"/>
      <c r="B77" s="2"/>
      <c r="C77" s="2"/>
      <c r="D77" s="2"/>
      <c r="E77" s="2"/>
      <c r="F77" s="2"/>
      <c r="G77" s="2"/>
      <c r="H77" s="2"/>
      <c r="I77" s="2"/>
    </row>
    <row r="78" spans="1:11">
      <c r="A78" s="8">
        <v>10</v>
      </c>
      <c r="B78" s="2" t="s">
        <v>62</v>
      </c>
      <c r="C78" s="2"/>
      <c r="D78" s="2"/>
      <c r="E78" s="2"/>
      <c r="F78" s="2"/>
      <c r="G78" s="2"/>
      <c r="H78" s="2"/>
      <c r="I78" s="2"/>
    </row>
    <row r="79" spans="1:11">
      <c r="A79" s="2"/>
      <c r="B79" s="2"/>
      <c r="C79" s="2" t="s">
        <v>63</v>
      </c>
      <c r="D79" s="2"/>
      <c r="E79" s="2"/>
      <c r="F79" s="10">
        <f>+F54+F76</f>
        <v>0</v>
      </c>
      <c r="G79" s="10">
        <f>+G54+G76</f>
        <v>0</v>
      </c>
      <c r="H79" s="10">
        <f>+H54+H76</f>
        <v>0</v>
      </c>
      <c r="I79" s="10">
        <f>F79+G79+H79</f>
        <v>0</v>
      </c>
    </row>
    <row r="80" spans="1:11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8">
        <v>11</v>
      </c>
      <c r="B81" s="2" t="s">
        <v>64</v>
      </c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>
        <v>310</v>
      </c>
      <c r="D82" s="2" t="s">
        <v>65</v>
      </c>
      <c r="E82" s="2"/>
      <c r="F82" s="10"/>
      <c r="G82" s="10"/>
      <c r="H82" s="10"/>
      <c r="I82" s="10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8">
        <v>12</v>
      </c>
      <c r="B84" s="2" t="s">
        <v>66</v>
      </c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 t="s">
        <v>67</v>
      </c>
      <c r="D85" s="2"/>
      <c r="E85" s="2"/>
      <c r="F85" s="10">
        <f>F11-F79+F82</f>
        <v>0</v>
      </c>
      <c r="G85" s="10">
        <f>G11-G79+G82</f>
        <v>0</v>
      </c>
      <c r="H85" s="10">
        <f>H11-H79+H82</f>
        <v>0</v>
      </c>
      <c r="I85" s="10">
        <f>I11-I79+I82</f>
        <v>0</v>
      </c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1" t="s">
        <v>68</v>
      </c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 t="s">
        <v>1</v>
      </c>
      <c r="C89" s="2"/>
      <c r="D89" s="2"/>
      <c r="E89" s="2"/>
      <c r="F89" s="10">
        <f>F6</f>
        <v>0</v>
      </c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4" t="s">
        <v>8</v>
      </c>
      <c r="G91" s="4" t="s">
        <v>9</v>
      </c>
      <c r="H91" s="4" t="s">
        <v>10</v>
      </c>
      <c r="I91" s="4" t="s">
        <v>11</v>
      </c>
    </row>
    <row r="92" spans="1:9">
      <c r="A92" s="2"/>
      <c r="B92" s="2" t="s">
        <v>12</v>
      </c>
      <c r="C92" s="2"/>
      <c r="D92" s="2"/>
      <c r="E92" s="2"/>
      <c r="F92" s="5">
        <v>3.7499999999999999E-3</v>
      </c>
      <c r="G92" s="5">
        <v>2.1250000000000002E-2</v>
      </c>
      <c r="H92" s="5">
        <v>2.5000000000000001E-2</v>
      </c>
      <c r="I92" s="5">
        <f>F92+G92+H92</f>
        <v>0.05</v>
      </c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 t="s">
        <v>69</v>
      </c>
      <c r="C94" s="2"/>
      <c r="D94" s="2"/>
      <c r="E94" s="2"/>
      <c r="F94" s="10">
        <f>F11</f>
        <v>0</v>
      </c>
      <c r="G94" s="10">
        <f>G11</f>
        <v>0</v>
      </c>
      <c r="H94" s="10">
        <f>H11</f>
        <v>0</v>
      </c>
      <c r="I94" s="10">
        <f>I11</f>
        <v>0</v>
      </c>
    </row>
    <row r="95" spans="1:9">
      <c r="A95" s="2"/>
      <c r="B95" s="2"/>
      <c r="C95" s="2"/>
      <c r="D95" s="2"/>
      <c r="E95" s="2"/>
      <c r="F95" s="12"/>
      <c r="G95" s="12"/>
      <c r="H95" s="12"/>
      <c r="I95" s="12"/>
    </row>
    <row r="96" spans="1:9">
      <c r="A96" s="2"/>
      <c r="B96" s="2" t="s">
        <v>62</v>
      </c>
      <c r="C96" s="2"/>
      <c r="D96" s="2"/>
      <c r="E96" s="2"/>
      <c r="F96" s="10">
        <f>F79</f>
        <v>0</v>
      </c>
      <c r="G96" s="10">
        <f>G79</f>
        <v>0</v>
      </c>
      <c r="H96" s="10">
        <f>H79</f>
        <v>0</v>
      </c>
      <c r="I96" s="10">
        <f>I79</f>
        <v>0</v>
      </c>
    </row>
    <row r="97" spans="1:9">
      <c r="A97" s="2"/>
      <c r="B97" s="2"/>
      <c r="C97" s="2"/>
      <c r="D97" s="2"/>
      <c r="E97" s="2"/>
      <c r="F97" s="12"/>
      <c r="G97" s="12"/>
      <c r="H97" s="12"/>
      <c r="I97" s="12"/>
    </row>
    <row r="98" spans="1:9">
      <c r="A98" s="2"/>
      <c r="B98" s="2" t="s">
        <v>64</v>
      </c>
      <c r="C98" s="2"/>
      <c r="D98" s="2"/>
      <c r="E98" s="2"/>
      <c r="F98" s="10">
        <f>F82</f>
        <v>0</v>
      </c>
      <c r="G98" s="10">
        <f>G82</f>
        <v>0</v>
      </c>
      <c r="H98" s="10">
        <f>H82</f>
        <v>0</v>
      </c>
      <c r="I98" s="10">
        <f>I82</f>
        <v>0</v>
      </c>
    </row>
    <row r="99" spans="1:9">
      <c r="A99" s="2"/>
      <c r="B99" s="2"/>
      <c r="C99" s="2"/>
      <c r="D99" s="2"/>
      <c r="E99" s="2"/>
      <c r="F99" s="12"/>
      <c r="G99" s="12"/>
      <c r="H99" s="12"/>
      <c r="I99" s="12"/>
    </row>
    <row r="100" spans="1:9">
      <c r="A100" s="2"/>
      <c r="B100" s="2" t="s">
        <v>66</v>
      </c>
      <c r="C100" s="2"/>
      <c r="D100" s="2"/>
      <c r="E100" s="2"/>
      <c r="F100" s="10">
        <f>F85</f>
        <v>0</v>
      </c>
      <c r="G100" s="10">
        <f>G85</f>
        <v>0</v>
      </c>
      <c r="H100" s="10">
        <f>H85</f>
        <v>0</v>
      </c>
      <c r="I100" s="10">
        <f>I85</f>
        <v>0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F102" s="14"/>
      <c r="G102" s="14"/>
      <c r="H102" s="14"/>
      <c r="I102" s="14"/>
    </row>
  </sheetData>
  <mergeCells count="2">
    <mergeCell ref="F1:H1"/>
    <mergeCell ref="F2:H2"/>
  </mergeCells>
  <phoneticPr fontId="0" type="noConversion"/>
  <pageMargins left="0.75" right="0.5" top="0.5" bottom="0.75" header="0.5" footer="0.5"/>
  <pageSetup scale="90" orientation="portrait" horizontalDpi="4294967292" verticalDpi="4294967292" r:id="rId1"/>
  <headerFooter alignWithMargins="0">
    <oddFooter>&amp;LDebt Limit Calculation Worksheet&amp;RPage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workbookViewId="0">
      <selection activeCell="J15" sqref="J15"/>
    </sheetView>
  </sheetViews>
  <sheetFormatPr defaultRowHeight="12.75"/>
  <cols>
    <col min="3" max="3" width="18.85546875" customWidth="1"/>
    <col min="6" max="6" width="13.85546875" bestFit="1" customWidth="1"/>
    <col min="7" max="7" width="16.140625" style="20" bestFit="1" customWidth="1"/>
  </cols>
  <sheetData>
    <row r="1" spans="1:7" ht="15">
      <c r="A1" s="15" t="s">
        <v>74</v>
      </c>
      <c r="B1" s="15" t="s">
        <v>75</v>
      </c>
      <c r="C1" s="15" t="s">
        <v>76</v>
      </c>
      <c r="D1" s="15" t="s">
        <v>77</v>
      </c>
      <c r="F1" s="18" t="s">
        <v>482</v>
      </c>
      <c r="G1" t="s">
        <v>484</v>
      </c>
    </row>
    <row r="2" spans="1:7" ht="15">
      <c r="A2" s="16" t="s">
        <v>73</v>
      </c>
      <c r="B2" s="16" t="s">
        <v>78</v>
      </c>
      <c r="C2" s="16" t="s">
        <v>79</v>
      </c>
      <c r="D2" s="17">
        <v>177</v>
      </c>
      <c r="F2" s="19" t="s">
        <v>412</v>
      </c>
      <c r="G2" s="37">
        <v>9951.2000000000007</v>
      </c>
    </row>
    <row r="3" spans="1:7" ht="15">
      <c r="A3" s="16" t="s">
        <v>73</v>
      </c>
      <c r="B3" s="16" t="s">
        <v>78</v>
      </c>
      <c r="C3" s="16" t="s">
        <v>80</v>
      </c>
      <c r="D3" s="17">
        <v>10541807.449999999</v>
      </c>
      <c r="F3" s="19" t="s">
        <v>413</v>
      </c>
      <c r="G3" s="37">
        <v>2576.86</v>
      </c>
    </row>
    <row r="4" spans="1:7" ht="15">
      <c r="A4" s="16" t="s">
        <v>73</v>
      </c>
      <c r="B4" s="16" t="s">
        <v>78</v>
      </c>
      <c r="C4" s="16" t="s">
        <v>81</v>
      </c>
      <c r="D4" s="17">
        <v>4102658.27</v>
      </c>
      <c r="F4" s="19" t="s">
        <v>414</v>
      </c>
      <c r="G4" s="37">
        <v>62074.48</v>
      </c>
    </row>
    <row r="5" spans="1:7" ht="15">
      <c r="A5" s="16" t="s">
        <v>73</v>
      </c>
      <c r="B5" s="16" t="s">
        <v>78</v>
      </c>
      <c r="C5" s="16" t="s">
        <v>82</v>
      </c>
      <c r="D5" s="17">
        <v>31229089.66</v>
      </c>
      <c r="F5" s="19" t="s">
        <v>79</v>
      </c>
      <c r="G5" s="37">
        <v>177</v>
      </c>
    </row>
    <row r="6" spans="1:7" ht="15">
      <c r="A6" s="16" t="s">
        <v>73</v>
      </c>
      <c r="B6" s="16" t="s">
        <v>78</v>
      </c>
      <c r="C6" s="16" t="s">
        <v>83</v>
      </c>
      <c r="D6" s="17">
        <v>1001356.46</v>
      </c>
      <c r="F6" s="19" t="s">
        <v>80</v>
      </c>
      <c r="G6" s="37">
        <v>21124313.32</v>
      </c>
    </row>
    <row r="7" spans="1:7" ht="15">
      <c r="A7" s="16" t="s">
        <v>73</v>
      </c>
      <c r="B7" s="16" t="s">
        <v>78</v>
      </c>
      <c r="C7" s="16" t="s">
        <v>84</v>
      </c>
      <c r="D7" s="17">
        <v>18840</v>
      </c>
      <c r="F7" s="19" t="s">
        <v>81</v>
      </c>
      <c r="G7" s="37">
        <v>4102658.27</v>
      </c>
    </row>
    <row r="8" spans="1:7" ht="15">
      <c r="A8" s="16" t="s">
        <v>73</v>
      </c>
      <c r="B8" s="16" t="s">
        <v>78</v>
      </c>
      <c r="C8" s="16" t="s">
        <v>85</v>
      </c>
      <c r="D8" s="17">
        <v>280117.87</v>
      </c>
      <c r="F8" s="19" t="s">
        <v>82</v>
      </c>
      <c r="G8" s="37">
        <v>31229089.66</v>
      </c>
    </row>
    <row r="9" spans="1:7" ht="15">
      <c r="A9" s="16" t="s">
        <v>73</v>
      </c>
      <c r="B9" s="16" t="s">
        <v>78</v>
      </c>
      <c r="C9" s="16" t="s">
        <v>86</v>
      </c>
      <c r="D9" s="17">
        <v>161455.44</v>
      </c>
      <c r="F9" s="19" t="s">
        <v>83</v>
      </c>
      <c r="G9" s="37">
        <v>1001356.46</v>
      </c>
    </row>
    <row r="10" spans="1:7" ht="15">
      <c r="A10" s="16" t="s">
        <v>73</v>
      </c>
      <c r="B10" s="16" t="s">
        <v>78</v>
      </c>
      <c r="C10" s="16" t="s">
        <v>87</v>
      </c>
      <c r="D10" s="17">
        <v>25147.74</v>
      </c>
      <c r="F10" s="19" t="s">
        <v>84</v>
      </c>
      <c r="G10" s="37">
        <v>18840</v>
      </c>
    </row>
    <row r="11" spans="1:7" ht="15">
      <c r="A11" s="16" t="s">
        <v>73</v>
      </c>
      <c r="B11" s="16" t="s">
        <v>78</v>
      </c>
      <c r="C11" s="16" t="s">
        <v>88</v>
      </c>
      <c r="D11" s="17">
        <v>70061.59</v>
      </c>
      <c r="F11" s="19" t="s">
        <v>85</v>
      </c>
      <c r="G11" s="37">
        <v>280117.87</v>
      </c>
    </row>
    <row r="12" spans="1:7" ht="15">
      <c r="A12" s="16" t="s">
        <v>73</v>
      </c>
      <c r="B12" s="16" t="s">
        <v>78</v>
      </c>
      <c r="C12" s="16" t="s">
        <v>89</v>
      </c>
      <c r="D12" s="17">
        <v>53146.79</v>
      </c>
      <c r="F12" s="19" t="s">
        <v>86</v>
      </c>
      <c r="G12" s="37">
        <v>161455.44</v>
      </c>
    </row>
    <row r="13" spans="1:7" ht="15">
      <c r="A13" s="16" t="s">
        <v>73</v>
      </c>
      <c r="B13" s="16" t="s">
        <v>78</v>
      </c>
      <c r="C13" s="16" t="s">
        <v>90</v>
      </c>
      <c r="D13" s="17">
        <v>629064.25</v>
      </c>
      <c r="F13" s="19" t="s">
        <v>87</v>
      </c>
      <c r="G13" s="37">
        <v>25147.74</v>
      </c>
    </row>
    <row r="14" spans="1:7" ht="15">
      <c r="A14" s="16" t="s">
        <v>73</v>
      </c>
      <c r="B14" s="16" t="s">
        <v>78</v>
      </c>
      <c r="C14" s="16" t="s">
        <v>91</v>
      </c>
      <c r="D14" s="17">
        <v>1</v>
      </c>
      <c r="F14" s="19" t="s">
        <v>88</v>
      </c>
      <c r="G14" s="37">
        <v>70061.59</v>
      </c>
    </row>
    <row r="15" spans="1:7" ht="15">
      <c r="A15" s="16" t="s">
        <v>73</v>
      </c>
      <c r="B15" s="16" t="s">
        <v>78</v>
      </c>
      <c r="C15" s="16" t="s">
        <v>92</v>
      </c>
      <c r="D15" s="17">
        <v>94059.54</v>
      </c>
      <c r="F15" s="19" t="s">
        <v>89</v>
      </c>
      <c r="G15" s="37">
        <v>53146.79</v>
      </c>
    </row>
    <row r="16" spans="1:7" ht="15">
      <c r="A16" s="16" t="s">
        <v>73</v>
      </c>
      <c r="B16" s="16" t="s">
        <v>78</v>
      </c>
      <c r="C16" s="16" t="s">
        <v>93</v>
      </c>
      <c r="D16" s="17">
        <v>30898</v>
      </c>
      <c r="F16" s="19" t="s">
        <v>90</v>
      </c>
      <c r="G16" s="37">
        <v>629064.25</v>
      </c>
    </row>
    <row r="17" spans="1:7" ht="15">
      <c r="A17" s="16" t="s">
        <v>73</v>
      </c>
      <c r="B17" s="16" t="s">
        <v>78</v>
      </c>
      <c r="C17" s="16" t="s">
        <v>94</v>
      </c>
      <c r="D17" s="17">
        <v>1059362</v>
      </c>
      <c r="F17" s="19" t="s">
        <v>91</v>
      </c>
      <c r="G17" s="37">
        <v>1</v>
      </c>
    </row>
    <row r="18" spans="1:7" ht="15">
      <c r="A18" s="16" t="s">
        <v>73</v>
      </c>
      <c r="B18" s="16" t="s">
        <v>78</v>
      </c>
      <c r="C18" s="16" t="s">
        <v>95</v>
      </c>
      <c r="D18" s="17">
        <v>10218703.779999999</v>
      </c>
      <c r="F18" s="19" t="s">
        <v>92</v>
      </c>
      <c r="G18" s="37">
        <v>94059.54</v>
      </c>
    </row>
    <row r="19" spans="1:7" ht="15">
      <c r="A19" s="16" t="s">
        <v>73</v>
      </c>
      <c r="B19" s="16" t="s">
        <v>78</v>
      </c>
      <c r="C19" s="16" t="s">
        <v>96</v>
      </c>
      <c r="D19" s="17">
        <v>35369.33</v>
      </c>
      <c r="F19" s="19" t="s">
        <v>93</v>
      </c>
      <c r="G19" s="37">
        <v>30898</v>
      </c>
    </row>
    <row r="20" spans="1:7" ht="15">
      <c r="A20" s="16" t="s">
        <v>73</v>
      </c>
      <c r="B20" s="16" t="s">
        <v>78</v>
      </c>
      <c r="C20" s="16" t="s">
        <v>97</v>
      </c>
      <c r="D20" s="17">
        <v>150.04</v>
      </c>
      <c r="F20" s="19" t="s">
        <v>94</v>
      </c>
      <c r="G20" s="37">
        <v>1059362</v>
      </c>
    </row>
    <row r="21" spans="1:7" ht="15">
      <c r="A21" s="16" t="s">
        <v>73</v>
      </c>
      <c r="B21" s="16" t="s">
        <v>78</v>
      </c>
      <c r="C21" s="16" t="s">
        <v>98</v>
      </c>
      <c r="D21" s="17">
        <v>1</v>
      </c>
      <c r="F21" s="19" t="s">
        <v>95</v>
      </c>
      <c r="G21" s="37">
        <v>10218703.779999999</v>
      </c>
    </row>
    <row r="22" spans="1:7" ht="15">
      <c r="A22" s="16" t="s">
        <v>73</v>
      </c>
      <c r="B22" s="16" t="s">
        <v>78</v>
      </c>
      <c r="C22" s="16" t="s">
        <v>99</v>
      </c>
      <c r="D22" s="17">
        <v>3216375.08</v>
      </c>
      <c r="F22" s="19" t="s">
        <v>96</v>
      </c>
      <c r="G22" s="37">
        <v>35369.33</v>
      </c>
    </row>
    <row r="23" spans="1:7" ht="15">
      <c r="A23" s="16" t="s">
        <v>73</v>
      </c>
      <c r="B23" s="16" t="s">
        <v>78</v>
      </c>
      <c r="C23" s="16" t="s">
        <v>100</v>
      </c>
      <c r="D23" s="17">
        <v>156440.51</v>
      </c>
      <c r="F23" s="19" t="s">
        <v>97</v>
      </c>
      <c r="G23" s="37">
        <v>150.04</v>
      </c>
    </row>
    <row r="24" spans="1:7" ht="15">
      <c r="A24" s="16" t="s">
        <v>73</v>
      </c>
      <c r="B24" s="16" t="s">
        <v>78</v>
      </c>
      <c r="C24" s="16" t="s">
        <v>101</v>
      </c>
      <c r="D24" s="17">
        <v>1070527.8799999999</v>
      </c>
      <c r="F24" s="19" t="s">
        <v>98</v>
      </c>
      <c r="G24" s="37">
        <v>1</v>
      </c>
    </row>
    <row r="25" spans="1:7" ht="15">
      <c r="A25" s="16" t="s">
        <v>73</v>
      </c>
      <c r="B25" s="16" t="s">
        <v>78</v>
      </c>
      <c r="C25" s="16" t="s">
        <v>102</v>
      </c>
      <c r="D25" s="17">
        <v>51117</v>
      </c>
      <c r="F25" s="19" t="s">
        <v>99</v>
      </c>
      <c r="G25" s="37">
        <v>3216375.08</v>
      </c>
    </row>
    <row r="26" spans="1:7" ht="15">
      <c r="A26" s="16" t="s">
        <v>73</v>
      </c>
      <c r="B26" s="16" t="s">
        <v>78</v>
      </c>
      <c r="C26" s="16" t="s">
        <v>103</v>
      </c>
      <c r="D26" s="17">
        <v>8120.4</v>
      </c>
      <c r="F26" s="19" t="s">
        <v>100</v>
      </c>
      <c r="G26" s="37">
        <v>156440.51</v>
      </c>
    </row>
    <row r="27" spans="1:7" ht="15">
      <c r="A27" s="16" t="s">
        <v>73</v>
      </c>
      <c r="B27" s="16" t="s">
        <v>78</v>
      </c>
      <c r="C27" s="16" t="s">
        <v>104</v>
      </c>
      <c r="D27" s="17">
        <v>138221.88</v>
      </c>
      <c r="F27" s="19" t="s">
        <v>101</v>
      </c>
      <c r="G27" s="37">
        <v>1070527.8799999999</v>
      </c>
    </row>
    <row r="28" spans="1:7" ht="15">
      <c r="A28" s="16" t="s">
        <v>73</v>
      </c>
      <c r="B28" s="16" t="s">
        <v>78</v>
      </c>
      <c r="C28" s="16" t="s">
        <v>105</v>
      </c>
      <c r="D28" s="17">
        <v>174446.57</v>
      </c>
      <c r="F28" s="19" t="s">
        <v>102</v>
      </c>
      <c r="G28" s="37">
        <v>51117</v>
      </c>
    </row>
    <row r="29" spans="1:7" ht="15">
      <c r="A29" s="16" t="s">
        <v>73</v>
      </c>
      <c r="B29" s="16" t="s">
        <v>78</v>
      </c>
      <c r="C29" s="16" t="s">
        <v>106</v>
      </c>
      <c r="D29" s="17">
        <v>841567.63</v>
      </c>
      <c r="F29" s="19" t="s">
        <v>103</v>
      </c>
      <c r="G29" s="37">
        <v>8120.4</v>
      </c>
    </row>
    <row r="30" spans="1:7" ht="15">
      <c r="A30" s="16" t="s">
        <v>73</v>
      </c>
      <c r="B30" s="16" t="s">
        <v>78</v>
      </c>
      <c r="C30" s="16" t="s">
        <v>107</v>
      </c>
      <c r="D30" s="17">
        <v>887148.82</v>
      </c>
      <c r="F30" s="19" t="s">
        <v>104</v>
      </c>
      <c r="G30" s="37">
        <v>138221.88</v>
      </c>
    </row>
    <row r="31" spans="1:7" ht="15">
      <c r="A31" s="16" t="s">
        <v>73</v>
      </c>
      <c r="B31" s="16" t="s">
        <v>78</v>
      </c>
      <c r="C31" s="16" t="s">
        <v>108</v>
      </c>
      <c r="D31" s="17">
        <v>21566262.879999999</v>
      </c>
      <c r="F31" s="19" t="s">
        <v>105</v>
      </c>
      <c r="G31" s="37">
        <v>174446.57</v>
      </c>
    </row>
    <row r="32" spans="1:7" ht="15">
      <c r="A32" s="16" t="s">
        <v>73</v>
      </c>
      <c r="B32" s="16" t="s">
        <v>78</v>
      </c>
      <c r="C32" s="16" t="s">
        <v>109</v>
      </c>
      <c r="D32" s="17">
        <v>4150853.93</v>
      </c>
      <c r="F32" s="19" t="s">
        <v>106</v>
      </c>
      <c r="G32" s="37">
        <v>841567.63</v>
      </c>
    </row>
    <row r="33" spans="1:7" ht="15">
      <c r="A33" s="16" t="s">
        <v>73</v>
      </c>
      <c r="B33" s="16" t="s">
        <v>78</v>
      </c>
      <c r="C33" s="16" t="s">
        <v>110</v>
      </c>
      <c r="D33" s="17">
        <v>1271812.83</v>
      </c>
      <c r="F33" s="19" t="s">
        <v>107</v>
      </c>
      <c r="G33" s="37">
        <v>887148.82</v>
      </c>
    </row>
    <row r="34" spans="1:7" ht="15">
      <c r="A34" s="16" t="s">
        <v>73</v>
      </c>
      <c r="B34" s="16" t="s">
        <v>78</v>
      </c>
      <c r="C34" s="16" t="s">
        <v>111</v>
      </c>
      <c r="D34" s="17">
        <v>331655.13</v>
      </c>
      <c r="F34" s="19" t="s">
        <v>108</v>
      </c>
      <c r="G34" s="37">
        <v>21566262.879999999</v>
      </c>
    </row>
    <row r="35" spans="1:7" ht="15">
      <c r="A35" s="16" t="s">
        <v>73</v>
      </c>
      <c r="B35" s="16" t="s">
        <v>78</v>
      </c>
      <c r="C35" s="16" t="s">
        <v>112</v>
      </c>
      <c r="D35" s="17">
        <v>145311.63</v>
      </c>
      <c r="F35" s="19" t="s">
        <v>109</v>
      </c>
      <c r="G35" s="37">
        <v>4150853.93</v>
      </c>
    </row>
    <row r="36" spans="1:7" ht="15">
      <c r="A36" s="16" t="s">
        <v>73</v>
      </c>
      <c r="B36" s="16" t="s">
        <v>78</v>
      </c>
      <c r="C36" s="16" t="s">
        <v>113</v>
      </c>
      <c r="D36" s="17">
        <v>2237166.8199999998</v>
      </c>
      <c r="F36" s="19" t="s">
        <v>110</v>
      </c>
      <c r="G36" s="37">
        <v>1271812.83</v>
      </c>
    </row>
    <row r="37" spans="1:7" ht="15">
      <c r="A37" s="16" t="s">
        <v>73</v>
      </c>
      <c r="B37" s="16" t="s">
        <v>78</v>
      </c>
      <c r="C37" s="16" t="s">
        <v>114</v>
      </c>
      <c r="D37" s="17">
        <v>47652.76</v>
      </c>
      <c r="F37" s="19" t="s">
        <v>111</v>
      </c>
      <c r="G37" s="37">
        <v>331655.13</v>
      </c>
    </row>
    <row r="38" spans="1:7" ht="15">
      <c r="A38" s="16" t="s">
        <v>73</v>
      </c>
      <c r="B38" s="16" t="s">
        <v>78</v>
      </c>
      <c r="C38" s="16" t="s">
        <v>115</v>
      </c>
      <c r="D38" s="17">
        <v>286365.28999999998</v>
      </c>
      <c r="F38" s="19" t="s">
        <v>112</v>
      </c>
      <c r="G38" s="37">
        <v>145311.63</v>
      </c>
    </row>
    <row r="39" spans="1:7" ht="15">
      <c r="A39" s="16" t="s">
        <v>73</v>
      </c>
      <c r="B39" s="16" t="s">
        <v>78</v>
      </c>
      <c r="C39" s="16" t="s">
        <v>116</v>
      </c>
      <c r="D39" s="17">
        <v>20090.169999999998</v>
      </c>
      <c r="F39" s="19" t="s">
        <v>113</v>
      </c>
      <c r="G39" s="37">
        <v>9261296.1900000013</v>
      </c>
    </row>
    <row r="40" spans="1:7" ht="15">
      <c r="A40" s="16" t="s">
        <v>73</v>
      </c>
      <c r="B40" s="16" t="s">
        <v>78</v>
      </c>
      <c r="C40" s="16" t="s">
        <v>117</v>
      </c>
      <c r="D40" s="17">
        <v>1513233.37</v>
      </c>
      <c r="F40" s="19" t="s">
        <v>114</v>
      </c>
      <c r="G40" s="37">
        <v>47652.76</v>
      </c>
    </row>
    <row r="41" spans="1:7" ht="15">
      <c r="A41" s="16" t="s">
        <v>73</v>
      </c>
      <c r="B41" s="16" t="s">
        <v>78</v>
      </c>
      <c r="C41" s="16" t="s">
        <v>118</v>
      </c>
      <c r="D41" s="17">
        <v>19440.28</v>
      </c>
      <c r="F41" s="19" t="s">
        <v>115</v>
      </c>
      <c r="G41" s="37">
        <v>286365.28999999998</v>
      </c>
    </row>
    <row r="42" spans="1:7" ht="15">
      <c r="A42" s="16" t="s">
        <v>73</v>
      </c>
      <c r="B42" s="16" t="s">
        <v>78</v>
      </c>
      <c r="C42" s="16" t="s">
        <v>119</v>
      </c>
      <c r="D42" s="17">
        <v>608239.86</v>
      </c>
      <c r="F42" s="19" t="s">
        <v>116</v>
      </c>
      <c r="G42" s="37">
        <v>20090.169999999998</v>
      </c>
    </row>
    <row r="43" spans="1:7" ht="15">
      <c r="A43" s="16" t="s">
        <v>73</v>
      </c>
      <c r="B43" s="16" t="s">
        <v>78</v>
      </c>
      <c r="C43" s="16" t="s">
        <v>120</v>
      </c>
      <c r="D43" s="17">
        <v>4292633.74</v>
      </c>
      <c r="F43" s="19" t="s">
        <v>117</v>
      </c>
      <c r="G43" s="37">
        <v>1513233.37</v>
      </c>
    </row>
    <row r="44" spans="1:7" ht="15">
      <c r="A44" s="16" t="s">
        <v>73</v>
      </c>
      <c r="B44" s="16" t="s">
        <v>78</v>
      </c>
      <c r="C44" s="16" t="s">
        <v>121</v>
      </c>
      <c r="D44" s="17">
        <v>81803.820000000007</v>
      </c>
      <c r="F44" s="19" t="s">
        <v>118</v>
      </c>
      <c r="G44" s="37">
        <v>19440.28</v>
      </c>
    </row>
    <row r="45" spans="1:7" ht="15">
      <c r="A45" s="16" t="s">
        <v>73</v>
      </c>
      <c r="B45" s="16" t="s">
        <v>78</v>
      </c>
      <c r="C45" s="16" t="s">
        <v>122</v>
      </c>
      <c r="D45" s="17">
        <v>178035.04</v>
      </c>
      <c r="F45" s="19" t="s">
        <v>119</v>
      </c>
      <c r="G45" s="37">
        <v>608239.86</v>
      </c>
    </row>
    <row r="46" spans="1:7" ht="15">
      <c r="A46" s="16" t="s">
        <v>73</v>
      </c>
      <c r="B46" s="16" t="s">
        <v>78</v>
      </c>
      <c r="C46" s="16" t="s">
        <v>123</v>
      </c>
      <c r="D46" s="17">
        <v>13239.57</v>
      </c>
      <c r="F46" s="19" t="s">
        <v>120</v>
      </c>
      <c r="G46" s="37">
        <v>4292633.74</v>
      </c>
    </row>
    <row r="47" spans="1:7" ht="15">
      <c r="A47" s="16" t="s">
        <v>73</v>
      </c>
      <c r="B47" s="16" t="s">
        <v>78</v>
      </c>
      <c r="C47" s="16" t="s">
        <v>124</v>
      </c>
      <c r="D47" s="17">
        <v>49143.3</v>
      </c>
      <c r="F47" s="19" t="s">
        <v>121</v>
      </c>
      <c r="G47" s="37">
        <v>81803.820000000007</v>
      </c>
    </row>
    <row r="48" spans="1:7" ht="15">
      <c r="A48" s="16" t="s">
        <v>73</v>
      </c>
      <c r="B48" s="16" t="s">
        <v>78</v>
      </c>
      <c r="C48" s="16" t="s">
        <v>125</v>
      </c>
      <c r="D48" s="17">
        <v>226574.69</v>
      </c>
      <c r="F48" s="19" t="s">
        <v>122</v>
      </c>
      <c r="G48" s="37">
        <v>178035.04</v>
      </c>
    </row>
    <row r="49" spans="1:7" ht="15">
      <c r="A49" s="16" t="s">
        <v>73</v>
      </c>
      <c r="B49" s="16" t="s">
        <v>78</v>
      </c>
      <c r="C49" s="16" t="s">
        <v>126</v>
      </c>
      <c r="D49" s="17">
        <v>333109.88</v>
      </c>
      <c r="F49" s="19" t="s">
        <v>123</v>
      </c>
      <c r="G49" s="37">
        <v>13239.57</v>
      </c>
    </row>
    <row r="50" spans="1:7" ht="15">
      <c r="A50" s="16" t="s">
        <v>73</v>
      </c>
      <c r="B50" s="16" t="s">
        <v>78</v>
      </c>
      <c r="C50" s="16" t="s">
        <v>127</v>
      </c>
      <c r="D50" s="17">
        <v>559684.56999999995</v>
      </c>
      <c r="F50" s="19" t="s">
        <v>124</v>
      </c>
      <c r="G50" s="37">
        <v>49143.3</v>
      </c>
    </row>
    <row r="51" spans="1:7" ht="15">
      <c r="A51" s="16" t="s">
        <v>73</v>
      </c>
      <c r="B51" s="16" t="s">
        <v>78</v>
      </c>
      <c r="C51" s="16" t="s">
        <v>128</v>
      </c>
      <c r="D51" s="17">
        <v>99046.38</v>
      </c>
      <c r="F51" s="19" t="s">
        <v>125</v>
      </c>
      <c r="G51" s="37">
        <v>226574.69</v>
      </c>
    </row>
    <row r="52" spans="1:7" ht="15">
      <c r="A52" s="16" t="s">
        <v>73</v>
      </c>
      <c r="B52" s="16" t="s">
        <v>78</v>
      </c>
      <c r="C52" s="16" t="s">
        <v>129</v>
      </c>
      <c r="D52" s="17">
        <v>3000</v>
      </c>
      <c r="F52" s="19" t="s">
        <v>126</v>
      </c>
      <c r="G52" s="37">
        <v>333109.88</v>
      </c>
    </row>
    <row r="53" spans="1:7" ht="15">
      <c r="A53" s="16" t="s">
        <v>73</v>
      </c>
      <c r="B53" s="16" t="s">
        <v>78</v>
      </c>
      <c r="C53" s="16" t="s">
        <v>130</v>
      </c>
      <c r="D53" s="17">
        <v>11651.1</v>
      </c>
      <c r="F53" s="19" t="s">
        <v>127</v>
      </c>
      <c r="G53" s="37">
        <v>559684.56999999995</v>
      </c>
    </row>
    <row r="54" spans="1:7" ht="15">
      <c r="A54" s="16" t="s">
        <v>73</v>
      </c>
      <c r="B54" s="16" t="s">
        <v>78</v>
      </c>
      <c r="C54" s="16" t="s">
        <v>131</v>
      </c>
      <c r="D54" s="17">
        <v>5363118.3</v>
      </c>
      <c r="F54" s="19" t="s">
        <v>128</v>
      </c>
      <c r="G54" s="37">
        <v>169316.01</v>
      </c>
    </row>
    <row r="55" spans="1:7" ht="15">
      <c r="A55" s="16" t="s">
        <v>73</v>
      </c>
      <c r="B55" s="16" t="s">
        <v>78</v>
      </c>
      <c r="C55" s="16" t="s">
        <v>132</v>
      </c>
      <c r="D55" s="17">
        <v>2576.86</v>
      </c>
      <c r="F55" s="19" t="s">
        <v>129</v>
      </c>
      <c r="G55" s="37">
        <v>17400</v>
      </c>
    </row>
    <row r="56" spans="1:7" ht="15">
      <c r="A56" s="16" t="s">
        <v>73</v>
      </c>
      <c r="B56" s="16" t="s">
        <v>78</v>
      </c>
      <c r="C56" s="16" t="s">
        <v>133</v>
      </c>
      <c r="D56" s="17">
        <v>147558.87</v>
      </c>
      <c r="F56" s="19" t="s">
        <v>130</v>
      </c>
      <c r="G56" s="37">
        <v>81171.100000000006</v>
      </c>
    </row>
    <row r="57" spans="1:7" ht="15">
      <c r="A57" s="16" t="s">
        <v>73</v>
      </c>
      <c r="B57" s="16" t="s">
        <v>78</v>
      </c>
      <c r="C57" s="16" t="s">
        <v>134</v>
      </c>
      <c r="D57" s="17">
        <v>42268.79</v>
      </c>
      <c r="F57" s="19" t="s">
        <v>131</v>
      </c>
      <c r="G57" s="37">
        <v>7998702.1999999993</v>
      </c>
    </row>
    <row r="58" spans="1:7" ht="15">
      <c r="A58" s="16" t="s">
        <v>73</v>
      </c>
      <c r="B58" s="16" t="s">
        <v>78</v>
      </c>
      <c r="C58" s="16" t="s">
        <v>135</v>
      </c>
      <c r="D58" s="17">
        <v>16222.31</v>
      </c>
      <c r="F58" s="19" t="s">
        <v>132</v>
      </c>
      <c r="G58" s="37">
        <v>2576.86</v>
      </c>
    </row>
    <row r="59" spans="1:7" ht="15">
      <c r="A59" s="16" t="s">
        <v>73</v>
      </c>
      <c r="B59" s="16" t="s">
        <v>78</v>
      </c>
      <c r="C59" s="16" t="s">
        <v>136</v>
      </c>
      <c r="D59" s="17">
        <v>220524.58</v>
      </c>
      <c r="F59" s="19" t="s">
        <v>133</v>
      </c>
      <c r="G59" s="37">
        <v>147558.87</v>
      </c>
    </row>
    <row r="60" spans="1:7" ht="15">
      <c r="A60" s="16" t="s">
        <v>73</v>
      </c>
      <c r="B60" s="16" t="s">
        <v>78</v>
      </c>
      <c r="C60" s="16" t="s">
        <v>137</v>
      </c>
      <c r="D60" s="17">
        <v>56574.65</v>
      </c>
      <c r="F60" s="19" t="s">
        <v>134</v>
      </c>
      <c r="G60" s="37">
        <v>42268.79</v>
      </c>
    </row>
    <row r="61" spans="1:7" ht="15">
      <c r="A61" s="16" t="s">
        <v>73</v>
      </c>
      <c r="B61" s="16" t="s">
        <v>78</v>
      </c>
      <c r="C61" s="16" t="s">
        <v>138</v>
      </c>
      <c r="D61" s="17">
        <v>902901.84</v>
      </c>
      <c r="F61" s="19" t="s">
        <v>135</v>
      </c>
      <c r="G61" s="37">
        <v>16222.31</v>
      </c>
    </row>
    <row r="62" spans="1:7" ht="15">
      <c r="A62" s="16" t="s">
        <v>73</v>
      </c>
      <c r="B62" s="16" t="s">
        <v>78</v>
      </c>
      <c r="C62" s="16" t="s">
        <v>139</v>
      </c>
      <c r="D62" s="17">
        <v>43307.31</v>
      </c>
      <c r="F62" s="19" t="s">
        <v>136</v>
      </c>
      <c r="G62" s="37">
        <v>292252.01</v>
      </c>
    </row>
    <row r="63" spans="1:7" ht="15">
      <c r="A63" s="16" t="s">
        <v>73</v>
      </c>
      <c r="B63" s="16" t="s">
        <v>78</v>
      </c>
      <c r="C63" s="16" t="s">
        <v>140</v>
      </c>
      <c r="D63" s="17">
        <v>378297.28</v>
      </c>
      <c r="F63" s="19" t="s">
        <v>137</v>
      </c>
      <c r="G63" s="37">
        <v>56574.65</v>
      </c>
    </row>
    <row r="64" spans="1:7" ht="15">
      <c r="A64" s="16" t="s">
        <v>73</v>
      </c>
      <c r="B64" s="16" t="s">
        <v>78</v>
      </c>
      <c r="C64" s="16" t="s">
        <v>141</v>
      </c>
      <c r="D64" s="17">
        <v>5363118.3</v>
      </c>
      <c r="F64" s="19" t="s">
        <v>138</v>
      </c>
      <c r="G64" s="37">
        <v>902901.84</v>
      </c>
    </row>
    <row r="65" spans="1:7" ht="15">
      <c r="A65" s="16" t="s">
        <v>73</v>
      </c>
      <c r="B65" s="16" t="s">
        <v>78</v>
      </c>
      <c r="C65" s="16" t="s">
        <v>142</v>
      </c>
      <c r="D65" s="17">
        <v>3620390.8</v>
      </c>
      <c r="F65" s="19" t="s">
        <v>139</v>
      </c>
      <c r="G65" s="37">
        <v>43307.31</v>
      </c>
    </row>
    <row r="66" spans="1:7" ht="15">
      <c r="A66" s="16" t="s">
        <v>73</v>
      </c>
      <c r="B66" s="16" t="s">
        <v>78</v>
      </c>
      <c r="C66" s="16" t="s">
        <v>143</v>
      </c>
      <c r="D66" s="17">
        <v>10541807.449999999</v>
      </c>
      <c r="F66" s="19" t="s">
        <v>415</v>
      </c>
      <c r="G66" s="37">
        <v>2576.86</v>
      </c>
    </row>
    <row r="67" spans="1:7" ht="15">
      <c r="A67" s="16" t="s">
        <v>73</v>
      </c>
      <c r="B67" s="16" t="s">
        <v>78</v>
      </c>
      <c r="C67" s="16" t="s">
        <v>144</v>
      </c>
      <c r="D67" s="17">
        <v>6921416.6500000004</v>
      </c>
      <c r="F67" s="19" t="s">
        <v>140</v>
      </c>
      <c r="G67" s="37">
        <v>477657.98000000004</v>
      </c>
    </row>
    <row r="68" spans="1:7" ht="15">
      <c r="A68" s="16" t="s">
        <v>73</v>
      </c>
      <c r="B68" s="16" t="s">
        <v>78</v>
      </c>
      <c r="C68" s="16" t="s">
        <v>145</v>
      </c>
      <c r="D68" s="17">
        <v>3620390.8</v>
      </c>
      <c r="F68" s="19" t="s">
        <v>141</v>
      </c>
      <c r="G68" s="37">
        <v>7998702.1999999993</v>
      </c>
    </row>
    <row r="69" spans="1:7" ht="15">
      <c r="A69" s="16" t="s">
        <v>73</v>
      </c>
      <c r="B69" s="16" t="s">
        <v>78</v>
      </c>
      <c r="C69" s="16" t="s">
        <v>146</v>
      </c>
      <c r="D69" s="17">
        <v>582.63</v>
      </c>
      <c r="F69" s="19" t="s">
        <v>142</v>
      </c>
      <c r="G69" s="37">
        <v>11468443.59</v>
      </c>
    </row>
    <row r="70" spans="1:7" ht="15">
      <c r="A70" s="16" t="s">
        <v>73</v>
      </c>
      <c r="B70" s="16" t="s">
        <v>78</v>
      </c>
      <c r="C70" s="16" t="s">
        <v>147</v>
      </c>
      <c r="D70" s="17">
        <v>598.25</v>
      </c>
      <c r="F70" s="19" t="s">
        <v>143</v>
      </c>
      <c r="G70" s="37">
        <v>21199109.129999999</v>
      </c>
    </row>
    <row r="71" spans="1:7" ht="15">
      <c r="A71" s="16" t="s">
        <v>73</v>
      </c>
      <c r="B71" s="16" t="s">
        <v>78</v>
      </c>
      <c r="C71" s="16" t="s">
        <v>148</v>
      </c>
      <c r="D71" s="17">
        <v>1890142.92</v>
      </c>
      <c r="F71" s="19" t="s">
        <v>144</v>
      </c>
      <c r="G71" s="37">
        <v>9730665.540000001</v>
      </c>
    </row>
    <row r="72" spans="1:7" ht="15">
      <c r="A72" s="16" t="s">
        <v>73</v>
      </c>
      <c r="B72" s="16" t="s">
        <v>78</v>
      </c>
      <c r="C72" s="16" t="s">
        <v>149</v>
      </c>
      <c r="D72" s="17">
        <v>880252.26</v>
      </c>
      <c r="F72" s="19" t="s">
        <v>145</v>
      </c>
      <c r="G72" s="37">
        <v>11468443.59</v>
      </c>
    </row>
    <row r="73" spans="1:7" ht="15">
      <c r="A73" s="16" t="s">
        <v>73</v>
      </c>
      <c r="B73" s="16" t="s">
        <v>78</v>
      </c>
      <c r="C73" s="16" t="s">
        <v>150</v>
      </c>
      <c r="D73" s="17">
        <v>27085</v>
      </c>
      <c r="F73" s="19" t="s">
        <v>458</v>
      </c>
      <c r="G73" s="37">
        <v>1395.34</v>
      </c>
    </row>
    <row r="74" spans="1:7" ht="15">
      <c r="A74" s="16" t="s">
        <v>73</v>
      </c>
      <c r="B74" s="16" t="s">
        <v>78</v>
      </c>
      <c r="C74" s="16" t="s">
        <v>151</v>
      </c>
      <c r="D74" s="17">
        <v>3918435.56</v>
      </c>
      <c r="F74" s="19" t="s">
        <v>146</v>
      </c>
      <c r="G74" s="37">
        <v>582.63</v>
      </c>
    </row>
    <row r="75" spans="1:7" ht="15">
      <c r="A75" s="16" t="s">
        <v>73</v>
      </c>
      <c r="B75" s="16" t="s">
        <v>78</v>
      </c>
      <c r="C75" s="16" t="s">
        <v>152</v>
      </c>
      <c r="D75" s="17">
        <v>108681.69</v>
      </c>
      <c r="F75" s="19" t="s">
        <v>147</v>
      </c>
      <c r="G75" s="37">
        <v>598.25</v>
      </c>
    </row>
    <row r="76" spans="1:7" ht="15">
      <c r="A76" s="16" t="s">
        <v>73</v>
      </c>
      <c r="B76" s="16" t="s">
        <v>78</v>
      </c>
      <c r="C76" s="16" t="s">
        <v>153</v>
      </c>
      <c r="D76" s="17">
        <v>-108681.69</v>
      </c>
      <c r="F76" s="19" t="s">
        <v>416</v>
      </c>
      <c r="G76" s="37">
        <v>352827.84</v>
      </c>
    </row>
    <row r="77" spans="1:7" ht="15">
      <c r="A77" s="16" t="s">
        <v>73</v>
      </c>
      <c r="B77" s="16" t="s">
        <v>78</v>
      </c>
      <c r="C77" s="16" t="s">
        <v>154</v>
      </c>
      <c r="D77" s="17">
        <v>21589461.530000001</v>
      </c>
      <c r="F77" s="19" t="s">
        <v>459</v>
      </c>
      <c r="G77" s="37">
        <v>2250</v>
      </c>
    </row>
    <row r="78" spans="1:7" ht="15">
      <c r="A78" s="16" t="s">
        <v>73</v>
      </c>
      <c r="B78" s="16" t="s">
        <v>78</v>
      </c>
      <c r="C78" s="16" t="s">
        <v>155</v>
      </c>
      <c r="D78" s="17">
        <v>8022043.8700000001</v>
      </c>
      <c r="F78" s="19" t="s">
        <v>460</v>
      </c>
      <c r="G78" s="37">
        <v>150.6</v>
      </c>
    </row>
    <row r="79" spans="1:7" ht="15">
      <c r="A79" s="16" t="s">
        <v>73</v>
      </c>
      <c r="B79" s="16" t="s">
        <v>78</v>
      </c>
      <c r="C79" s="16" t="s">
        <v>156</v>
      </c>
      <c r="D79" s="17">
        <v>9677136.7400000002</v>
      </c>
      <c r="F79" s="19" t="s">
        <v>148</v>
      </c>
      <c r="G79" s="37">
        <v>1981790.0600000003</v>
      </c>
    </row>
    <row r="80" spans="1:7" ht="15">
      <c r="A80" s="16" t="s">
        <v>73</v>
      </c>
      <c r="B80" s="16" t="s">
        <v>78</v>
      </c>
      <c r="C80" s="16" t="s">
        <v>157</v>
      </c>
      <c r="D80" s="17">
        <v>2371208.52</v>
      </c>
      <c r="F80" s="19" t="s">
        <v>149</v>
      </c>
      <c r="G80" s="37">
        <v>895191.54</v>
      </c>
    </row>
    <row r="81" spans="1:7" ht="15">
      <c r="A81" s="16" t="s">
        <v>73</v>
      </c>
      <c r="B81" s="16" t="s">
        <v>78</v>
      </c>
      <c r="C81" s="16" t="s">
        <v>158</v>
      </c>
      <c r="D81" s="17">
        <v>3469200.2</v>
      </c>
      <c r="F81" s="19" t="s">
        <v>150</v>
      </c>
      <c r="G81" s="37">
        <v>27085</v>
      </c>
    </row>
    <row r="82" spans="1:7" ht="15">
      <c r="A82" s="16" t="s">
        <v>73</v>
      </c>
      <c r="B82" s="16" t="s">
        <v>78</v>
      </c>
      <c r="C82" s="16" t="s">
        <v>159</v>
      </c>
      <c r="D82" s="17">
        <v>90141.06</v>
      </c>
      <c r="F82" s="19" t="s">
        <v>151</v>
      </c>
      <c r="G82" s="37">
        <v>11779525.48</v>
      </c>
    </row>
    <row r="83" spans="1:7" ht="15">
      <c r="A83" s="16" t="s">
        <v>73</v>
      </c>
      <c r="B83" s="16" t="s">
        <v>78</v>
      </c>
      <c r="C83" s="16" t="s">
        <v>160</v>
      </c>
      <c r="D83" s="17">
        <v>331259.78999999998</v>
      </c>
      <c r="F83" s="19" t="s">
        <v>437</v>
      </c>
      <c r="G83" s="37">
        <v>318626.83</v>
      </c>
    </row>
    <row r="84" spans="1:7" ht="15">
      <c r="A84" s="16" t="s">
        <v>73</v>
      </c>
      <c r="B84" s="16" t="s">
        <v>78</v>
      </c>
      <c r="C84" s="16" t="s">
        <v>161</v>
      </c>
      <c r="D84" s="17">
        <v>45550451.710000001</v>
      </c>
      <c r="F84" s="19" t="s">
        <v>438</v>
      </c>
      <c r="G84" s="37">
        <v>241614.46</v>
      </c>
    </row>
    <row r="85" spans="1:7" ht="15">
      <c r="A85" s="16" t="s">
        <v>73</v>
      </c>
      <c r="B85" s="16" t="s">
        <v>78</v>
      </c>
      <c r="C85" s="16" t="s">
        <v>162</v>
      </c>
      <c r="D85" s="17">
        <v>1383223.98</v>
      </c>
      <c r="F85" s="19" t="s">
        <v>439</v>
      </c>
      <c r="G85" s="37">
        <v>47710.05</v>
      </c>
    </row>
    <row r="86" spans="1:7" ht="15">
      <c r="A86" s="16" t="s">
        <v>73</v>
      </c>
      <c r="B86" s="16" t="s">
        <v>78</v>
      </c>
      <c r="C86" s="16" t="s">
        <v>163</v>
      </c>
      <c r="D86" s="17">
        <v>812084.22</v>
      </c>
      <c r="F86" s="19" t="s">
        <v>440</v>
      </c>
      <c r="G86" s="37">
        <v>289923.42</v>
      </c>
    </row>
    <row r="87" spans="1:7" ht="15">
      <c r="A87" s="16" t="s">
        <v>73</v>
      </c>
      <c r="B87" s="16" t="s">
        <v>78</v>
      </c>
      <c r="C87" s="16" t="s">
        <v>164</v>
      </c>
      <c r="D87" s="17">
        <v>4696122.59</v>
      </c>
      <c r="F87" s="19" t="s">
        <v>441</v>
      </c>
      <c r="G87" s="37">
        <v>282663.76</v>
      </c>
    </row>
    <row r="88" spans="1:7" ht="15">
      <c r="A88" s="16" t="s">
        <v>73</v>
      </c>
      <c r="B88" s="16" t="s">
        <v>78</v>
      </c>
      <c r="C88" s="16" t="s">
        <v>165</v>
      </c>
      <c r="D88" s="17">
        <v>39948185.359999999</v>
      </c>
      <c r="F88" s="19" t="s">
        <v>442</v>
      </c>
      <c r="G88" s="37">
        <v>254461.49</v>
      </c>
    </row>
    <row r="89" spans="1:7" ht="15">
      <c r="A89" s="16" t="s">
        <v>73</v>
      </c>
      <c r="B89" s="16" t="s">
        <v>78</v>
      </c>
      <c r="C89" s="16" t="s">
        <v>166</v>
      </c>
      <c r="D89" s="17">
        <v>5602266.3499999996</v>
      </c>
      <c r="F89" s="19" t="s">
        <v>443</v>
      </c>
      <c r="G89" s="37">
        <v>52788.15</v>
      </c>
    </row>
    <row r="90" spans="1:7" ht="15">
      <c r="A90" s="16" t="s">
        <v>73</v>
      </c>
      <c r="B90" s="16" t="s">
        <v>78</v>
      </c>
      <c r="C90" s="16" t="s">
        <v>167</v>
      </c>
      <c r="D90" s="17">
        <v>1265905.94</v>
      </c>
      <c r="F90" s="19" t="s">
        <v>444</v>
      </c>
      <c r="G90" s="37">
        <v>277622.49</v>
      </c>
    </row>
    <row r="91" spans="1:7" ht="15">
      <c r="A91" s="16" t="s">
        <v>73</v>
      </c>
      <c r="B91" s="16" t="s">
        <v>78</v>
      </c>
      <c r="C91" s="16" t="s">
        <v>168</v>
      </c>
      <c r="D91" s="17">
        <v>0.14019999999999999</v>
      </c>
      <c r="F91" s="19" t="s">
        <v>445</v>
      </c>
      <c r="G91" s="37">
        <v>18151.59</v>
      </c>
    </row>
    <row r="92" spans="1:7" ht="15">
      <c r="A92" s="16" t="s">
        <v>73</v>
      </c>
      <c r="B92" s="16" t="s">
        <v>78</v>
      </c>
      <c r="C92" s="16" t="s">
        <v>169</v>
      </c>
      <c r="D92" s="17">
        <v>1265905.94</v>
      </c>
      <c r="F92" s="19" t="s">
        <v>446</v>
      </c>
      <c r="G92" s="37">
        <v>27239.69</v>
      </c>
    </row>
    <row r="93" spans="1:7" ht="15">
      <c r="A93" s="16" t="s">
        <v>73</v>
      </c>
      <c r="B93" s="16" t="s">
        <v>78</v>
      </c>
      <c r="C93" s="16" t="s">
        <v>170</v>
      </c>
      <c r="D93" s="17">
        <v>39052412.380000003</v>
      </c>
      <c r="F93" s="19" t="s">
        <v>152</v>
      </c>
      <c r="G93" s="37">
        <v>108681.69</v>
      </c>
    </row>
    <row r="94" spans="1:7" ht="15">
      <c r="A94" s="16" t="s">
        <v>73</v>
      </c>
      <c r="B94" s="16" t="s">
        <v>78</v>
      </c>
      <c r="C94" s="16" t="s">
        <v>171</v>
      </c>
      <c r="D94" s="17">
        <v>43345046.119999997</v>
      </c>
      <c r="F94" s="19" t="s">
        <v>153</v>
      </c>
      <c r="G94" s="37">
        <v>-108681.69</v>
      </c>
    </row>
    <row r="95" spans="1:7" ht="15">
      <c r="A95" s="16" t="s">
        <v>73</v>
      </c>
      <c r="B95" s="16" t="s">
        <v>78</v>
      </c>
      <c r="C95" s="16" t="s">
        <v>172</v>
      </c>
      <c r="D95" s="17">
        <v>5459291.54</v>
      </c>
      <c r="F95" s="19" t="s">
        <v>154</v>
      </c>
      <c r="G95" s="37">
        <v>21589461.530000001</v>
      </c>
    </row>
    <row r="96" spans="1:7" ht="15">
      <c r="A96" s="16" t="s">
        <v>73</v>
      </c>
      <c r="B96" s="16" t="s">
        <v>78</v>
      </c>
      <c r="C96" s="16" t="s">
        <v>173</v>
      </c>
      <c r="D96" s="17">
        <v>5459291.54</v>
      </c>
      <c r="F96" s="19" t="s">
        <v>155</v>
      </c>
      <c r="G96" s="37">
        <v>8022043.8700000001</v>
      </c>
    </row>
    <row r="97" spans="1:7" ht="15">
      <c r="A97" s="16" t="s">
        <v>73</v>
      </c>
      <c r="B97" s="16" t="s">
        <v>78</v>
      </c>
      <c r="C97" s="16" t="s">
        <v>174</v>
      </c>
      <c r="D97" s="17">
        <v>39052412.380000003</v>
      </c>
      <c r="F97" s="19" t="s">
        <v>156</v>
      </c>
      <c r="G97" s="37">
        <v>9677136.7400000002</v>
      </c>
    </row>
    <row r="98" spans="1:7" ht="15">
      <c r="A98" s="16" t="s">
        <v>73</v>
      </c>
      <c r="B98" s="16" t="s">
        <v>78</v>
      </c>
      <c r="C98" s="16" t="s">
        <v>175</v>
      </c>
      <c r="D98" s="17">
        <v>2.9600000000000001E-2</v>
      </c>
      <c r="F98" s="19" t="s">
        <v>157</v>
      </c>
      <c r="G98" s="37">
        <v>2371208.52</v>
      </c>
    </row>
    <row r="99" spans="1:7" ht="15">
      <c r="A99" s="16" t="s">
        <v>73</v>
      </c>
      <c r="B99" s="16" t="s">
        <v>78</v>
      </c>
      <c r="C99" s="16" t="s">
        <v>176</v>
      </c>
      <c r="D99" s="17">
        <v>0.13730000000000001</v>
      </c>
      <c r="F99" s="19" t="s">
        <v>158</v>
      </c>
      <c r="G99" s="37">
        <v>3469200.2</v>
      </c>
    </row>
    <row r="100" spans="1:7" ht="15">
      <c r="A100" s="16" t="s">
        <v>73</v>
      </c>
      <c r="B100" s="16" t="s">
        <v>78</v>
      </c>
      <c r="C100" s="16" t="s">
        <v>177</v>
      </c>
      <c r="D100" s="17">
        <v>1904794.02</v>
      </c>
      <c r="F100" s="19" t="s">
        <v>159</v>
      </c>
      <c r="G100" s="37">
        <v>90141.06</v>
      </c>
    </row>
    <row r="101" spans="1:7" ht="15">
      <c r="A101" s="16" t="s">
        <v>73</v>
      </c>
      <c r="B101" s="16" t="s">
        <v>78</v>
      </c>
      <c r="C101" s="16" t="s">
        <v>178</v>
      </c>
      <c r="D101" s="17">
        <v>27085</v>
      </c>
      <c r="F101" s="19" t="s">
        <v>160</v>
      </c>
      <c r="G101" s="37">
        <v>331259.78999999998</v>
      </c>
    </row>
    <row r="102" spans="1:7" ht="15">
      <c r="A102" s="16" t="s">
        <v>73</v>
      </c>
      <c r="B102" s="16" t="s">
        <v>78</v>
      </c>
      <c r="C102" s="16" t="s">
        <v>179</v>
      </c>
      <c r="D102" s="17">
        <v>5741415.5800000001</v>
      </c>
      <c r="F102" s="19" t="s">
        <v>417</v>
      </c>
      <c r="G102" s="37">
        <v>684071.59</v>
      </c>
    </row>
    <row r="103" spans="1:7" ht="15">
      <c r="A103" s="16" t="s">
        <v>73</v>
      </c>
      <c r="B103" s="16" t="s">
        <v>78</v>
      </c>
      <c r="C103" s="16" t="s">
        <v>180</v>
      </c>
      <c r="D103" s="17">
        <v>3620390.8</v>
      </c>
      <c r="F103" s="19" t="s">
        <v>161</v>
      </c>
      <c r="G103" s="37">
        <v>51754963.829999998</v>
      </c>
    </row>
    <row r="104" spans="1:7" ht="15">
      <c r="A104" s="16" t="s">
        <v>73</v>
      </c>
      <c r="B104" s="16" t="s">
        <v>78</v>
      </c>
      <c r="C104" s="16" t="s">
        <v>181</v>
      </c>
      <c r="D104" s="17">
        <v>46010000</v>
      </c>
      <c r="F104" s="19" t="s">
        <v>162</v>
      </c>
      <c r="G104" s="37">
        <v>2209186.29</v>
      </c>
    </row>
    <row r="105" spans="1:7" ht="15">
      <c r="A105" s="16" t="s">
        <v>73</v>
      </c>
      <c r="B105" s="16" t="s">
        <v>78</v>
      </c>
      <c r="C105" s="16" t="s">
        <v>182</v>
      </c>
      <c r="D105" s="17">
        <v>9599.85</v>
      </c>
      <c r="F105" s="19" t="s">
        <v>426</v>
      </c>
      <c r="G105" s="37">
        <v>2990000</v>
      </c>
    </row>
    <row r="106" spans="1:7" ht="15">
      <c r="A106" s="16" t="s">
        <v>73</v>
      </c>
      <c r="B106" s="16" t="s">
        <v>78</v>
      </c>
      <c r="C106" s="16" t="s">
        <v>183</v>
      </c>
      <c r="D106" s="17">
        <v>2586982.73</v>
      </c>
      <c r="F106" s="19" t="s">
        <v>470</v>
      </c>
      <c r="G106" s="37">
        <v>252960.25</v>
      </c>
    </row>
    <row r="107" spans="1:7" ht="15">
      <c r="A107" s="16" t="s">
        <v>73</v>
      </c>
      <c r="B107" s="16" t="s">
        <v>78</v>
      </c>
      <c r="C107" s="16" t="s">
        <v>184</v>
      </c>
      <c r="D107" s="17">
        <v>2200000</v>
      </c>
      <c r="F107" s="19" t="s">
        <v>427</v>
      </c>
      <c r="G107" s="37">
        <v>1989416.25</v>
      </c>
    </row>
    <row r="108" spans="1:7" ht="15">
      <c r="A108" s="16" t="s">
        <v>73</v>
      </c>
      <c r="B108" s="16" t="s">
        <v>78</v>
      </c>
      <c r="C108" s="16" t="s">
        <v>185</v>
      </c>
      <c r="D108" s="17">
        <v>3156267.15</v>
      </c>
      <c r="F108" s="19" t="s">
        <v>428</v>
      </c>
      <c r="G108" s="37">
        <v>2757.5</v>
      </c>
    </row>
    <row r="109" spans="1:7" ht="15">
      <c r="A109" s="16" t="s">
        <v>73</v>
      </c>
      <c r="B109" s="16" t="s">
        <v>78</v>
      </c>
      <c r="C109" s="16" t="s">
        <v>186</v>
      </c>
      <c r="D109" s="17">
        <v>51366267.149999999</v>
      </c>
      <c r="F109" s="19" t="s">
        <v>461</v>
      </c>
      <c r="G109" s="37">
        <v>1395.34</v>
      </c>
    </row>
    <row r="110" spans="1:7" ht="15">
      <c r="A110" s="16" t="s">
        <v>73</v>
      </c>
      <c r="B110" s="16" t="s">
        <v>78</v>
      </c>
      <c r="C110" s="16" t="s">
        <v>187</v>
      </c>
      <c r="D110" s="17">
        <v>382018.33</v>
      </c>
      <c r="F110" s="19" t="s">
        <v>462</v>
      </c>
      <c r="G110" s="37">
        <v>150.6</v>
      </c>
    </row>
    <row r="111" spans="1:7" ht="15">
      <c r="A111" s="16" t="s">
        <v>73</v>
      </c>
      <c r="B111" s="16" t="s">
        <v>78</v>
      </c>
      <c r="C111" s="16" t="s">
        <v>188</v>
      </c>
      <c r="D111" s="17">
        <v>382018.33</v>
      </c>
      <c r="F111" s="19" t="s">
        <v>163</v>
      </c>
      <c r="G111" s="37">
        <v>812084.22</v>
      </c>
    </row>
    <row r="112" spans="1:7" ht="15">
      <c r="A112" s="16" t="s">
        <v>73</v>
      </c>
      <c r="B112" s="16" t="s">
        <v>78</v>
      </c>
      <c r="C112" s="16" t="s">
        <v>189</v>
      </c>
      <c r="D112" s="17">
        <v>382018.33</v>
      </c>
      <c r="F112" s="19" t="s">
        <v>463</v>
      </c>
      <c r="G112" s="37">
        <v>150.6</v>
      </c>
    </row>
    <row r="113" spans="1:7" ht="15">
      <c r="A113" s="16" t="s">
        <v>73</v>
      </c>
      <c r="B113" s="16" t="s">
        <v>78</v>
      </c>
      <c r="C113" s="16" t="s">
        <v>190</v>
      </c>
      <c r="D113" s="17">
        <v>2990000</v>
      </c>
      <c r="F113" s="19" t="s">
        <v>164</v>
      </c>
      <c r="G113" s="37">
        <v>4696122.59</v>
      </c>
    </row>
    <row r="114" spans="1:7" ht="15">
      <c r="A114" s="16" t="s">
        <v>73</v>
      </c>
      <c r="B114" s="16" t="s">
        <v>78</v>
      </c>
      <c r="C114" s="16" t="s">
        <v>191</v>
      </c>
      <c r="D114" s="17">
        <v>8122.95</v>
      </c>
      <c r="F114" s="19" t="s">
        <v>464</v>
      </c>
      <c r="G114" s="37">
        <v>1545.94</v>
      </c>
    </row>
    <row r="115" spans="1:7" ht="15">
      <c r="A115" s="16" t="s">
        <v>73</v>
      </c>
      <c r="B115" s="16" t="s">
        <v>78</v>
      </c>
      <c r="C115" s="16" t="s">
        <v>192</v>
      </c>
      <c r="D115" s="17">
        <v>162535.60999999999</v>
      </c>
      <c r="F115" s="19" t="s">
        <v>165</v>
      </c>
      <c r="G115" s="37">
        <v>39948185.359999999</v>
      </c>
    </row>
    <row r="116" spans="1:7" ht="15">
      <c r="A116" s="16" t="s">
        <v>73</v>
      </c>
      <c r="B116" s="16" t="s">
        <v>78</v>
      </c>
      <c r="C116" s="16" t="s">
        <v>193</v>
      </c>
      <c r="D116" s="17">
        <v>397233.25</v>
      </c>
      <c r="F116" s="19" t="s">
        <v>166</v>
      </c>
      <c r="G116" s="37">
        <v>5602266.3499999996</v>
      </c>
    </row>
    <row r="117" spans="1:7" ht="15">
      <c r="A117" s="16" t="s">
        <v>73</v>
      </c>
      <c r="B117" s="16" t="s">
        <v>78</v>
      </c>
      <c r="C117" s="16" t="s">
        <v>194</v>
      </c>
      <c r="D117" s="17">
        <v>3387233.25</v>
      </c>
      <c r="F117" s="19" t="s">
        <v>167</v>
      </c>
      <c r="G117" s="37">
        <v>1265905.94</v>
      </c>
    </row>
    <row r="118" spans="1:7" ht="15">
      <c r="A118" s="16" t="s">
        <v>73</v>
      </c>
      <c r="B118" s="16" t="s">
        <v>78</v>
      </c>
      <c r="C118" s="16" t="s">
        <v>195</v>
      </c>
      <c r="D118" s="17">
        <v>43020000</v>
      </c>
      <c r="F118" s="19" t="s">
        <v>168</v>
      </c>
      <c r="G118" s="37">
        <v>0.14019999999999999</v>
      </c>
    </row>
    <row r="119" spans="1:7" ht="15">
      <c r="A119" s="16" t="s">
        <v>73</v>
      </c>
      <c r="B119" s="16" t="s">
        <v>78</v>
      </c>
      <c r="C119" s="16" t="s">
        <v>196</v>
      </c>
      <c r="D119" s="17">
        <v>1476.9</v>
      </c>
      <c r="F119" s="19" t="s">
        <v>169</v>
      </c>
      <c r="G119" s="37">
        <v>1265905.94</v>
      </c>
    </row>
    <row r="120" spans="1:7" ht="15">
      <c r="A120" s="16" t="s">
        <v>73</v>
      </c>
      <c r="B120" s="16" t="s">
        <v>78</v>
      </c>
      <c r="C120" s="16" t="s">
        <v>197</v>
      </c>
      <c r="D120" s="17">
        <v>2806465.45</v>
      </c>
      <c r="F120" s="19" t="s">
        <v>170</v>
      </c>
      <c r="G120" s="37">
        <v>39052412.380000003</v>
      </c>
    </row>
    <row r="121" spans="1:7" ht="15">
      <c r="A121" s="16" t="s">
        <v>73</v>
      </c>
      <c r="B121" s="16" t="s">
        <v>78</v>
      </c>
      <c r="C121" s="16" t="s">
        <v>198</v>
      </c>
      <c r="D121" s="17">
        <v>2200000</v>
      </c>
      <c r="F121" s="19" t="s">
        <v>171</v>
      </c>
      <c r="G121" s="37">
        <v>43345046.119999997</v>
      </c>
    </row>
    <row r="122" spans="1:7" ht="15">
      <c r="A122" s="16" t="s">
        <v>73</v>
      </c>
      <c r="B122" s="16" t="s">
        <v>78</v>
      </c>
      <c r="C122" s="16" t="s">
        <v>199</v>
      </c>
      <c r="D122" s="17">
        <v>3141052.23</v>
      </c>
      <c r="F122" s="19" t="s">
        <v>172</v>
      </c>
      <c r="G122" s="37">
        <v>5459291.54</v>
      </c>
    </row>
    <row r="123" spans="1:7" ht="15">
      <c r="A123" s="16" t="s">
        <v>73</v>
      </c>
      <c r="B123" s="16" t="s">
        <v>78</v>
      </c>
      <c r="C123" s="16" t="s">
        <v>200</v>
      </c>
      <c r="D123" s="17">
        <v>48361052.229999997</v>
      </c>
      <c r="F123" s="19" t="s">
        <v>173</v>
      </c>
      <c r="G123" s="37">
        <v>5459291.54</v>
      </c>
    </row>
    <row r="124" spans="1:7" ht="15">
      <c r="A124" s="16" t="s">
        <v>73</v>
      </c>
      <c r="B124" s="16" t="s">
        <v>78</v>
      </c>
      <c r="C124" s="16" t="s">
        <v>201</v>
      </c>
      <c r="D124" s="17">
        <v>608239.86</v>
      </c>
      <c r="F124" s="19" t="s">
        <v>174</v>
      </c>
      <c r="G124" s="37">
        <v>39052412.380000003</v>
      </c>
    </row>
    <row r="125" spans="1:7" ht="15">
      <c r="A125" s="16" t="s">
        <v>73</v>
      </c>
      <c r="B125" s="16" t="s">
        <v>78</v>
      </c>
      <c r="C125" s="16" t="s">
        <v>202</v>
      </c>
      <c r="D125" s="17">
        <v>99248.14</v>
      </c>
      <c r="F125" s="19" t="s">
        <v>175</v>
      </c>
      <c r="G125" s="37">
        <v>2.9600000000000001E-2</v>
      </c>
    </row>
    <row r="126" spans="1:7" ht="15">
      <c r="A126" s="16" t="s">
        <v>73</v>
      </c>
      <c r="B126" s="16" t="s">
        <v>78</v>
      </c>
      <c r="C126" s="16" t="s">
        <v>203</v>
      </c>
      <c r="D126" s="17">
        <v>39151660.520000003</v>
      </c>
      <c r="F126" s="19" t="s">
        <v>176</v>
      </c>
      <c r="G126" s="37">
        <v>0.13730000000000001</v>
      </c>
    </row>
    <row r="127" spans="1:7" ht="15">
      <c r="A127" s="16" t="s">
        <v>73</v>
      </c>
      <c r="B127" s="16" t="s">
        <v>78</v>
      </c>
      <c r="C127" s="16" t="s">
        <v>204</v>
      </c>
      <c r="D127" s="17">
        <v>1306624.1499999999</v>
      </c>
      <c r="F127" s="19" t="s">
        <v>177</v>
      </c>
      <c r="G127" s="37">
        <v>2080321.2100000004</v>
      </c>
    </row>
    <row r="128" spans="1:7" ht="15">
      <c r="A128" s="16" t="s">
        <v>73</v>
      </c>
      <c r="B128" s="16" t="s">
        <v>78</v>
      </c>
      <c r="C128" s="16" t="s">
        <v>205</v>
      </c>
      <c r="D128" s="17">
        <v>45484564.799999997</v>
      </c>
      <c r="F128" s="19" t="s">
        <v>178</v>
      </c>
      <c r="G128" s="37">
        <v>27085</v>
      </c>
    </row>
    <row r="129" spans="1:7" ht="15">
      <c r="A129" s="16" t="s">
        <v>73</v>
      </c>
      <c r="B129" s="16" t="s">
        <v>78</v>
      </c>
      <c r="C129" s="16" t="s">
        <v>206</v>
      </c>
      <c r="D129" s="17">
        <v>-88280.004400000005</v>
      </c>
      <c r="F129" s="19" t="s">
        <v>179</v>
      </c>
      <c r="G129" s="37">
        <v>8476360.1799999997</v>
      </c>
    </row>
    <row r="130" spans="1:7" ht="15">
      <c r="A130" s="16" t="s">
        <v>73</v>
      </c>
      <c r="B130" s="16" t="s">
        <v>78</v>
      </c>
      <c r="C130" s="16" t="s">
        <v>207</v>
      </c>
      <c r="D130" s="17">
        <v>2.6800000000000001E-2</v>
      </c>
      <c r="F130" s="19" t="s">
        <v>180</v>
      </c>
      <c r="G130" s="37">
        <v>11395647.779999999</v>
      </c>
    </row>
    <row r="131" spans="1:7" ht="15">
      <c r="A131" s="16" t="s">
        <v>73</v>
      </c>
      <c r="B131" s="16" t="s">
        <v>78</v>
      </c>
      <c r="C131" s="16" t="s">
        <v>208</v>
      </c>
      <c r="D131" s="17">
        <v>15978.6996</v>
      </c>
      <c r="F131" s="19" t="s">
        <v>465</v>
      </c>
      <c r="G131" s="37">
        <v>1334.83</v>
      </c>
    </row>
    <row r="132" spans="1:7" ht="15">
      <c r="A132" s="16" t="s">
        <v>73</v>
      </c>
      <c r="B132" s="16" t="s">
        <v>78</v>
      </c>
      <c r="C132" s="16" t="s">
        <v>209</v>
      </c>
      <c r="D132" s="17">
        <v>1281884.6396000001</v>
      </c>
      <c r="F132" s="19" t="s">
        <v>466</v>
      </c>
      <c r="G132" s="37">
        <v>3584.83</v>
      </c>
    </row>
    <row r="133" spans="1:7" ht="15">
      <c r="A133" s="16" t="s">
        <v>73</v>
      </c>
      <c r="B133" s="16" t="s">
        <v>78</v>
      </c>
      <c r="C133" s="16" t="s">
        <v>210</v>
      </c>
      <c r="D133" s="17">
        <v>5012923.9989999998</v>
      </c>
      <c r="F133" s="19" t="s">
        <v>181</v>
      </c>
      <c r="G133" s="37">
        <v>46010000</v>
      </c>
    </row>
    <row r="134" spans="1:7" ht="15">
      <c r="A134" s="16" t="s">
        <v>73</v>
      </c>
      <c r="B134" s="16" t="s">
        <v>78</v>
      </c>
      <c r="C134" s="16" t="s">
        <v>211</v>
      </c>
      <c r="D134" s="17">
        <v>5792414.6200000001</v>
      </c>
      <c r="F134" s="19" t="s">
        <v>182</v>
      </c>
      <c r="G134" s="37">
        <v>9599.85</v>
      </c>
    </row>
    <row r="135" spans="1:7" ht="15">
      <c r="A135" s="16" t="s">
        <v>73</v>
      </c>
      <c r="B135" s="16" t="s">
        <v>78</v>
      </c>
      <c r="C135" s="16" t="s">
        <v>212</v>
      </c>
      <c r="D135" s="17">
        <v>41069795.719999999</v>
      </c>
      <c r="F135" s="19" t="s">
        <v>183</v>
      </c>
      <c r="G135" s="37">
        <v>2586982.73</v>
      </c>
    </row>
    <row r="136" spans="1:7" ht="15">
      <c r="A136" s="16" t="s">
        <v>73</v>
      </c>
      <c r="B136" s="16" t="s">
        <v>78</v>
      </c>
      <c r="C136" s="16" t="s">
        <v>213</v>
      </c>
      <c r="D136" s="17">
        <v>-446367.54100000003</v>
      </c>
      <c r="F136" s="19" t="s">
        <v>184</v>
      </c>
      <c r="G136" s="37">
        <v>2200000</v>
      </c>
    </row>
    <row r="137" spans="1:7" ht="15">
      <c r="A137" s="16" t="s">
        <v>73</v>
      </c>
      <c r="B137" s="16" t="s">
        <v>78</v>
      </c>
      <c r="C137" s="16" t="s">
        <v>214</v>
      </c>
      <c r="D137" s="17">
        <v>0.13020000000000001</v>
      </c>
      <c r="F137" s="19" t="s">
        <v>185</v>
      </c>
      <c r="G137" s="37">
        <v>3156267.15</v>
      </c>
    </row>
    <row r="138" spans="1:7" ht="15">
      <c r="A138" s="16" t="s">
        <v>73</v>
      </c>
      <c r="B138" s="16" t="s">
        <v>78</v>
      </c>
      <c r="C138" s="16" t="s">
        <v>215</v>
      </c>
      <c r="D138" s="17">
        <v>-84622.200700000001</v>
      </c>
      <c r="F138" s="19" t="s">
        <v>186</v>
      </c>
      <c r="G138" s="37">
        <v>51366267.149999999</v>
      </c>
    </row>
    <row r="139" spans="1:7" ht="15">
      <c r="A139" s="16" t="s">
        <v>73</v>
      </c>
      <c r="B139" s="16" t="s">
        <v>78</v>
      </c>
      <c r="C139" s="16" t="s">
        <v>216</v>
      </c>
      <c r="D139" s="17">
        <v>-94431.19</v>
      </c>
      <c r="F139" s="19" t="s">
        <v>187</v>
      </c>
      <c r="G139" s="37">
        <v>382018.33</v>
      </c>
    </row>
    <row r="140" spans="1:7" ht="15">
      <c r="A140" s="16" t="s">
        <v>73</v>
      </c>
      <c r="B140" s="16" t="s">
        <v>78</v>
      </c>
      <c r="C140" s="16" t="s">
        <v>217</v>
      </c>
      <c r="D140" s="17">
        <v>29888981.41</v>
      </c>
      <c r="F140" s="19" t="s">
        <v>188</v>
      </c>
      <c r="G140" s="37">
        <v>382018.33</v>
      </c>
    </row>
    <row r="141" spans="1:7" ht="15">
      <c r="A141" s="16" t="s">
        <v>73</v>
      </c>
      <c r="B141" s="16" t="s">
        <v>78</v>
      </c>
      <c r="C141" s="16" t="s">
        <v>218</v>
      </c>
      <c r="D141" s="17">
        <v>2139609.9500000002</v>
      </c>
      <c r="F141" s="19" t="s">
        <v>189</v>
      </c>
      <c r="G141" s="37">
        <v>382018.33</v>
      </c>
    </row>
    <row r="142" spans="1:7" ht="15">
      <c r="A142" s="16" t="s">
        <v>73</v>
      </c>
      <c r="B142" s="16" t="s">
        <v>78</v>
      </c>
      <c r="C142" s="16" t="s">
        <v>219</v>
      </c>
      <c r="D142" s="17">
        <v>7560466.6500000004</v>
      </c>
      <c r="F142" s="19" t="s">
        <v>190</v>
      </c>
      <c r="G142" s="37">
        <v>2990000</v>
      </c>
    </row>
    <row r="143" spans="1:7" ht="15">
      <c r="A143" s="16" t="s">
        <v>73</v>
      </c>
      <c r="B143" s="16" t="s">
        <v>78</v>
      </c>
      <c r="C143" s="16" t="s">
        <v>220</v>
      </c>
      <c r="D143" s="17">
        <v>2911547.65</v>
      </c>
      <c r="F143" s="19" t="s">
        <v>191</v>
      </c>
      <c r="G143" s="37">
        <v>8122.95</v>
      </c>
    </row>
    <row r="144" spans="1:7" ht="15">
      <c r="A144" s="16" t="s">
        <v>73</v>
      </c>
      <c r="B144" s="16" t="s">
        <v>78</v>
      </c>
      <c r="C144" s="16" t="s">
        <v>221</v>
      </c>
      <c r="D144" s="17">
        <v>447176.36</v>
      </c>
      <c r="F144" s="19" t="s">
        <v>192</v>
      </c>
      <c r="G144" s="37">
        <v>162535.60999999999</v>
      </c>
    </row>
    <row r="145" spans="1:7" ht="15">
      <c r="A145" s="16" t="s">
        <v>73</v>
      </c>
      <c r="B145" s="16" t="s">
        <v>78</v>
      </c>
      <c r="C145" s="16" t="s">
        <v>222</v>
      </c>
      <c r="D145" s="17">
        <v>118688.42</v>
      </c>
      <c r="F145" s="19" t="s">
        <v>193</v>
      </c>
      <c r="G145" s="37">
        <v>397233.25</v>
      </c>
    </row>
    <row r="146" spans="1:7" ht="15">
      <c r="A146" s="16" t="s">
        <v>73</v>
      </c>
      <c r="B146" s="16" t="s">
        <v>78</v>
      </c>
      <c r="C146" s="16" t="s">
        <v>223</v>
      </c>
      <c r="D146" s="17">
        <v>384801.98</v>
      </c>
      <c r="F146" s="19" t="s">
        <v>194</v>
      </c>
      <c r="G146" s="37">
        <v>3387233.25</v>
      </c>
    </row>
    <row r="147" spans="1:7" ht="15">
      <c r="A147" s="16" t="s">
        <v>73</v>
      </c>
      <c r="B147" s="16" t="s">
        <v>78</v>
      </c>
      <c r="C147" s="16" t="s">
        <v>224</v>
      </c>
      <c r="D147" s="17">
        <v>537420.80000000005</v>
      </c>
      <c r="F147" s="19" t="s">
        <v>195</v>
      </c>
      <c r="G147" s="37">
        <v>43020000</v>
      </c>
    </row>
    <row r="148" spans="1:7" ht="15">
      <c r="A148" s="16" t="s">
        <v>73</v>
      </c>
      <c r="B148" s="16" t="s">
        <v>78</v>
      </c>
      <c r="C148" s="16" t="s">
        <v>225</v>
      </c>
      <c r="D148" s="17">
        <v>821144.36</v>
      </c>
      <c r="F148" s="19" t="s">
        <v>196</v>
      </c>
      <c r="G148" s="37">
        <v>1476.9</v>
      </c>
    </row>
    <row r="149" spans="1:7" ht="15">
      <c r="A149" s="16" t="s">
        <v>73</v>
      </c>
      <c r="B149" s="16" t="s">
        <v>78</v>
      </c>
      <c r="C149" s="16" t="s">
        <v>226</v>
      </c>
      <c r="D149" s="17">
        <v>455061.23</v>
      </c>
      <c r="F149" s="19" t="s">
        <v>197</v>
      </c>
      <c r="G149" s="37">
        <v>2806465.45</v>
      </c>
    </row>
    <row r="150" spans="1:7" ht="15">
      <c r="A150" s="16" t="s">
        <v>73</v>
      </c>
      <c r="B150" s="16" t="s">
        <v>78</v>
      </c>
      <c r="C150" s="16" t="s">
        <v>227</v>
      </c>
      <c r="D150" s="17">
        <v>3049846.05</v>
      </c>
      <c r="F150" s="19" t="s">
        <v>198</v>
      </c>
      <c r="G150" s="37">
        <v>2200000</v>
      </c>
    </row>
    <row r="151" spans="1:7" ht="15">
      <c r="A151" s="16" t="s">
        <v>73</v>
      </c>
      <c r="B151" s="16" t="s">
        <v>78</v>
      </c>
      <c r="C151" s="16" t="s">
        <v>228</v>
      </c>
      <c r="D151" s="17">
        <v>867712.34</v>
      </c>
      <c r="F151" s="19" t="s">
        <v>199</v>
      </c>
      <c r="G151" s="37">
        <v>3141052.23</v>
      </c>
    </row>
    <row r="152" spans="1:7" ht="15">
      <c r="A152" s="16" t="s">
        <v>73</v>
      </c>
      <c r="B152" s="16" t="s">
        <v>78</v>
      </c>
      <c r="C152" s="16" t="s">
        <v>229</v>
      </c>
      <c r="D152" s="17">
        <v>35849.800000000003</v>
      </c>
      <c r="F152" s="19" t="s">
        <v>200</v>
      </c>
      <c r="G152" s="37">
        <v>48361052.229999997</v>
      </c>
    </row>
    <row r="153" spans="1:7" ht="15">
      <c r="A153" s="16" t="s">
        <v>73</v>
      </c>
      <c r="B153" s="16" t="s">
        <v>78</v>
      </c>
      <c r="C153" s="16" t="s">
        <v>230</v>
      </c>
      <c r="D153" s="17">
        <v>780986.58</v>
      </c>
      <c r="F153" s="19" t="s">
        <v>201</v>
      </c>
      <c r="G153" s="37">
        <v>608239.86</v>
      </c>
    </row>
    <row r="154" spans="1:7" ht="15">
      <c r="A154" s="16" t="s">
        <v>73</v>
      </c>
      <c r="B154" s="16" t="s">
        <v>78</v>
      </c>
      <c r="C154" s="16" t="s">
        <v>231</v>
      </c>
      <c r="D154" s="17">
        <v>29292992.969999999</v>
      </c>
      <c r="F154" s="19" t="s">
        <v>202</v>
      </c>
      <c r="G154" s="37">
        <v>99248.14</v>
      </c>
    </row>
    <row r="155" spans="1:7" ht="15">
      <c r="A155" s="16" t="s">
        <v>73</v>
      </c>
      <c r="B155" s="16" t="s">
        <v>78</v>
      </c>
      <c r="C155" s="16" t="s">
        <v>232</v>
      </c>
      <c r="D155" s="17">
        <v>525421.43999999994</v>
      </c>
      <c r="F155" s="19" t="s">
        <v>203</v>
      </c>
      <c r="G155" s="37">
        <v>39151660.520000003</v>
      </c>
    </row>
    <row r="156" spans="1:7" ht="15">
      <c r="A156" s="16" t="s">
        <v>73</v>
      </c>
      <c r="B156" s="16" t="s">
        <v>78</v>
      </c>
      <c r="C156" s="16" t="s">
        <v>233</v>
      </c>
      <c r="D156" s="17">
        <v>70567</v>
      </c>
      <c r="F156" s="19" t="s">
        <v>204</v>
      </c>
      <c r="G156" s="37">
        <v>1306624.1499999999</v>
      </c>
    </row>
    <row r="157" spans="1:7" ht="15">
      <c r="A157" s="16" t="s">
        <v>73</v>
      </c>
      <c r="B157" s="16" t="s">
        <v>78</v>
      </c>
      <c r="C157" s="16" t="s">
        <v>234</v>
      </c>
      <c r="D157" s="17">
        <v>108884.16</v>
      </c>
      <c r="F157" s="19" t="s">
        <v>205</v>
      </c>
      <c r="G157" s="37">
        <v>45484564.799999997</v>
      </c>
    </row>
    <row r="158" spans="1:7" ht="15">
      <c r="A158" s="16" t="s">
        <v>73</v>
      </c>
      <c r="B158" s="16" t="s">
        <v>78</v>
      </c>
      <c r="C158" s="16" t="s">
        <v>235</v>
      </c>
      <c r="D158" s="17">
        <v>608239.86</v>
      </c>
      <c r="F158" s="19" t="s">
        <v>206</v>
      </c>
      <c r="G158" s="37">
        <v>-88280.004400000005</v>
      </c>
    </row>
    <row r="159" spans="1:7" ht="15">
      <c r="A159" s="16" t="s">
        <v>73</v>
      </c>
      <c r="B159" s="16" t="s">
        <v>78</v>
      </c>
      <c r="C159" s="16" t="s">
        <v>236</v>
      </c>
      <c r="D159" s="17">
        <v>779494.09</v>
      </c>
      <c r="F159" s="19" t="s">
        <v>207</v>
      </c>
      <c r="G159" s="37">
        <v>2.6800000000000001E-2</v>
      </c>
    </row>
    <row r="160" spans="1:7" ht="15">
      <c r="A160" s="16" t="s">
        <v>73</v>
      </c>
      <c r="B160" s="16" t="s">
        <v>78</v>
      </c>
      <c r="C160" s="16" t="s">
        <v>237</v>
      </c>
      <c r="D160" s="17">
        <v>-5896.06</v>
      </c>
      <c r="F160" s="19" t="s">
        <v>208</v>
      </c>
      <c r="G160" s="37">
        <v>15978.6996</v>
      </c>
    </row>
    <row r="161" spans="1:7" ht="15">
      <c r="A161" s="16" t="s">
        <v>73</v>
      </c>
      <c r="B161" s="16" t="s">
        <v>78</v>
      </c>
      <c r="C161" s="16" t="s">
        <v>238</v>
      </c>
      <c r="D161" s="17">
        <v>238235.27</v>
      </c>
      <c r="F161" s="19" t="s">
        <v>209</v>
      </c>
      <c r="G161" s="37">
        <v>1281884.6396000001</v>
      </c>
    </row>
    <row r="162" spans="1:7" ht="15">
      <c r="A162" s="16" t="s">
        <v>73</v>
      </c>
      <c r="B162" s="16" t="s">
        <v>78</v>
      </c>
      <c r="C162" s="16" t="s">
        <v>239</v>
      </c>
      <c r="D162" s="17">
        <v>1823738.58</v>
      </c>
      <c r="F162" s="19" t="s">
        <v>210</v>
      </c>
      <c r="G162" s="37">
        <v>5012923.9989999998</v>
      </c>
    </row>
    <row r="163" spans="1:7" ht="15">
      <c r="A163" s="16" t="s">
        <v>73</v>
      </c>
      <c r="B163" s="16" t="s">
        <v>78</v>
      </c>
      <c r="C163" s="16" t="s">
        <v>240</v>
      </c>
      <c r="D163" s="17">
        <v>373144.67</v>
      </c>
      <c r="F163" s="19" t="s">
        <v>211</v>
      </c>
      <c r="G163" s="37">
        <v>5792414.6200000001</v>
      </c>
    </row>
    <row r="164" spans="1:7" ht="15">
      <c r="A164" s="16" t="s">
        <v>73</v>
      </c>
      <c r="B164" s="16" t="s">
        <v>78</v>
      </c>
      <c r="C164" s="16" t="s">
        <v>241</v>
      </c>
      <c r="D164" s="17">
        <v>81803.820000000007</v>
      </c>
      <c r="F164" s="19" t="s">
        <v>212</v>
      </c>
      <c r="G164" s="37">
        <v>41069795.719999999</v>
      </c>
    </row>
    <row r="165" spans="1:7" ht="15">
      <c r="A165" s="16" t="s">
        <v>73</v>
      </c>
      <c r="B165" s="16" t="s">
        <v>78</v>
      </c>
      <c r="C165" s="16" t="s">
        <v>242</v>
      </c>
      <c r="D165" s="17">
        <v>59694.86</v>
      </c>
      <c r="F165" s="19" t="s">
        <v>213</v>
      </c>
      <c r="G165" s="37">
        <v>-446367.54100000003</v>
      </c>
    </row>
    <row r="166" spans="1:7" ht="15">
      <c r="A166" s="16" t="s">
        <v>73</v>
      </c>
      <c r="B166" s="16" t="s">
        <v>78</v>
      </c>
      <c r="C166" s="16" t="s">
        <v>243</v>
      </c>
      <c r="D166" s="17">
        <v>173392.48</v>
      </c>
      <c r="F166" s="19" t="s">
        <v>214</v>
      </c>
      <c r="G166" s="37">
        <v>0.13020000000000001</v>
      </c>
    </row>
    <row r="167" spans="1:7" ht="15">
      <c r="A167" s="16" t="s">
        <v>73</v>
      </c>
      <c r="B167" s="16" t="s">
        <v>78</v>
      </c>
      <c r="C167" s="16" t="s">
        <v>244</v>
      </c>
      <c r="D167" s="17">
        <v>234165.35</v>
      </c>
      <c r="F167" s="19" t="s">
        <v>215</v>
      </c>
      <c r="G167" s="37">
        <v>-84622.200700000001</v>
      </c>
    </row>
    <row r="168" spans="1:7" ht="15">
      <c r="A168" s="16" t="s">
        <v>73</v>
      </c>
      <c r="B168" s="16" t="s">
        <v>78</v>
      </c>
      <c r="C168" s="16" t="s">
        <v>245</v>
      </c>
      <c r="D168" s="17">
        <v>1551079.17</v>
      </c>
      <c r="F168" s="19" t="s">
        <v>216</v>
      </c>
      <c r="G168" s="37">
        <v>-94431.19</v>
      </c>
    </row>
    <row r="169" spans="1:7" ht="15">
      <c r="A169" s="16" t="s">
        <v>73</v>
      </c>
      <c r="B169" s="16" t="s">
        <v>78</v>
      </c>
      <c r="C169" s="16" t="s">
        <v>246</v>
      </c>
      <c r="D169" s="17">
        <v>743397.56</v>
      </c>
      <c r="F169" s="19" t="s">
        <v>217</v>
      </c>
      <c r="G169" s="37">
        <v>29888981.41</v>
      </c>
    </row>
    <row r="170" spans="1:7" ht="15">
      <c r="A170" s="16" t="s">
        <v>73</v>
      </c>
      <c r="B170" s="16" t="s">
        <v>78</v>
      </c>
      <c r="C170" s="16" t="s">
        <v>247</v>
      </c>
      <c r="D170" s="17">
        <v>879936.84</v>
      </c>
      <c r="F170" s="19" t="s">
        <v>218</v>
      </c>
      <c r="G170" s="37">
        <v>2139609.9500000002</v>
      </c>
    </row>
    <row r="171" spans="1:7" ht="15">
      <c r="A171" s="16" t="s">
        <v>73</v>
      </c>
      <c r="B171" s="16" t="s">
        <v>78</v>
      </c>
      <c r="C171" s="16" t="s">
        <v>248</v>
      </c>
      <c r="D171" s="17">
        <v>53490.93</v>
      </c>
      <c r="F171" s="19" t="s">
        <v>219</v>
      </c>
      <c r="G171" s="37">
        <v>7560466.6500000004</v>
      </c>
    </row>
    <row r="172" spans="1:7" ht="15">
      <c r="A172" s="16" t="s">
        <v>73</v>
      </c>
      <c r="B172" s="16" t="s">
        <v>78</v>
      </c>
      <c r="C172" s="16" t="s">
        <v>249</v>
      </c>
      <c r="D172" s="17">
        <v>302092.14</v>
      </c>
      <c r="F172" s="19" t="s">
        <v>220</v>
      </c>
      <c r="G172" s="37">
        <v>2911547.65</v>
      </c>
    </row>
    <row r="173" spans="1:7" ht="15">
      <c r="A173" s="16" t="s">
        <v>73</v>
      </c>
      <c r="B173" s="16" t="s">
        <v>78</v>
      </c>
      <c r="C173" s="16" t="s">
        <v>250</v>
      </c>
      <c r="D173" s="17">
        <v>231734.1</v>
      </c>
      <c r="F173" s="19" t="s">
        <v>221</v>
      </c>
      <c r="G173" s="37">
        <v>447176.36</v>
      </c>
    </row>
    <row r="174" spans="1:7" ht="15">
      <c r="A174" s="16" t="s">
        <v>73</v>
      </c>
      <c r="B174" s="16" t="s">
        <v>78</v>
      </c>
      <c r="C174" s="16" t="s">
        <v>251</v>
      </c>
      <c r="D174" s="17">
        <v>746.78</v>
      </c>
      <c r="F174" s="19" t="s">
        <v>222</v>
      </c>
      <c r="G174" s="37">
        <v>118688.42</v>
      </c>
    </row>
    <row r="175" spans="1:7" ht="15">
      <c r="A175" s="16" t="s">
        <v>73</v>
      </c>
      <c r="B175" s="16" t="s">
        <v>78</v>
      </c>
      <c r="C175" s="16" t="s">
        <v>252</v>
      </c>
      <c r="D175" s="17">
        <v>1282.8599999999999</v>
      </c>
      <c r="F175" s="19" t="s">
        <v>223</v>
      </c>
      <c r="G175" s="37">
        <v>384801.98</v>
      </c>
    </row>
    <row r="176" spans="1:7" ht="15">
      <c r="A176" s="16" t="s">
        <v>73</v>
      </c>
      <c r="B176" s="16" t="s">
        <v>78</v>
      </c>
      <c r="C176" s="16" t="s">
        <v>253</v>
      </c>
      <c r="D176" s="17">
        <v>18556.11</v>
      </c>
      <c r="F176" s="19" t="s">
        <v>224</v>
      </c>
      <c r="G176" s="37">
        <v>537420.80000000005</v>
      </c>
    </row>
    <row r="177" spans="1:7" ht="15">
      <c r="A177" s="16" t="s">
        <v>73</v>
      </c>
      <c r="B177" s="16" t="s">
        <v>78</v>
      </c>
      <c r="C177" s="16" t="s">
        <v>254</v>
      </c>
      <c r="D177" s="17">
        <v>156270.20000000001</v>
      </c>
      <c r="F177" s="19" t="s">
        <v>225</v>
      </c>
      <c r="G177" s="37">
        <v>821144.36</v>
      </c>
    </row>
    <row r="178" spans="1:7" ht="15">
      <c r="A178" s="16" t="s">
        <v>73</v>
      </c>
      <c r="B178" s="16" t="s">
        <v>78</v>
      </c>
      <c r="C178" s="16" t="s">
        <v>255</v>
      </c>
      <c r="D178" s="17">
        <v>1059362</v>
      </c>
      <c r="F178" s="19" t="s">
        <v>226</v>
      </c>
      <c r="G178" s="37">
        <v>455061.23</v>
      </c>
    </row>
    <row r="179" spans="1:7" ht="15">
      <c r="A179" s="16" t="s">
        <v>73</v>
      </c>
      <c r="B179" s="16" t="s">
        <v>78</v>
      </c>
      <c r="C179" s="16" t="s">
        <v>256</v>
      </c>
      <c r="D179" s="17">
        <v>551309.87</v>
      </c>
      <c r="F179" s="19" t="s">
        <v>227</v>
      </c>
      <c r="G179" s="37">
        <v>3049846.05</v>
      </c>
    </row>
    <row r="180" spans="1:7" ht="15">
      <c r="A180" s="16" t="s">
        <v>73</v>
      </c>
      <c r="B180" s="16" t="s">
        <v>78</v>
      </c>
      <c r="C180" s="16" t="s">
        <v>257</v>
      </c>
      <c r="D180" s="17">
        <v>1106.52</v>
      </c>
      <c r="F180" s="19" t="s">
        <v>228</v>
      </c>
      <c r="G180" s="37">
        <v>867712.34</v>
      </c>
    </row>
    <row r="181" spans="1:7" ht="15">
      <c r="A181" s="16" t="s">
        <v>73</v>
      </c>
      <c r="B181" s="16" t="s">
        <v>78</v>
      </c>
      <c r="C181" s="16" t="s">
        <v>258</v>
      </c>
      <c r="D181" s="17">
        <v>1360</v>
      </c>
      <c r="F181" s="19" t="s">
        <v>229</v>
      </c>
      <c r="G181" s="37">
        <v>35849.800000000003</v>
      </c>
    </row>
    <row r="182" spans="1:7" ht="15">
      <c r="A182" s="16" t="s">
        <v>73</v>
      </c>
      <c r="B182" s="16" t="s">
        <v>78</v>
      </c>
      <c r="C182" s="16" t="s">
        <v>259</v>
      </c>
      <c r="D182" s="17">
        <v>1070527.8799999999</v>
      </c>
      <c r="F182" s="19" t="s">
        <v>230</v>
      </c>
      <c r="G182" s="37">
        <v>780986.58</v>
      </c>
    </row>
    <row r="183" spans="1:7" ht="15">
      <c r="A183" s="16" t="s">
        <v>73</v>
      </c>
      <c r="B183" s="16" t="s">
        <v>78</v>
      </c>
      <c r="C183" s="16" t="s">
        <v>260</v>
      </c>
      <c r="D183" s="17">
        <v>11601927.76</v>
      </c>
      <c r="F183" s="19" t="s">
        <v>231</v>
      </c>
      <c r="G183" s="37">
        <v>29292992.969999999</v>
      </c>
    </row>
    <row r="184" spans="1:7" ht="15">
      <c r="A184" s="16" t="s">
        <v>73</v>
      </c>
      <c r="B184" s="16" t="s">
        <v>78</v>
      </c>
      <c r="C184" s="16" t="s">
        <v>261</v>
      </c>
      <c r="D184" s="17">
        <v>31221879.640000001</v>
      </c>
      <c r="F184" s="19" t="s">
        <v>232</v>
      </c>
      <c r="G184" s="37">
        <v>525421.43999999994</v>
      </c>
    </row>
    <row r="185" spans="1:7" ht="15">
      <c r="A185" s="16" t="s">
        <v>73</v>
      </c>
      <c r="B185" s="16" t="s">
        <v>78</v>
      </c>
      <c r="C185" s="16" t="s">
        <v>262</v>
      </c>
      <c r="D185" s="17">
        <v>2261074.9700000002</v>
      </c>
      <c r="F185" s="19" t="s">
        <v>233</v>
      </c>
      <c r="G185" s="37">
        <v>70567</v>
      </c>
    </row>
    <row r="186" spans="1:7" ht="15">
      <c r="A186" s="16" t="s">
        <v>73</v>
      </c>
      <c r="B186" s="16" t="s">
        <v>78</v>
      </c>
      <c r="C186" s="16" t="s">
        <v>263</v>
      </c>
      <c r="D186" s="17">
        <v>60356.81</v>
      </c>
      <c r="F186" s="19" t="s">
        <v>234</v>
      </c>
      <c r="G186" s="37">
        <v>108884.16</v>
      </c>
    </row>
    <row r="187" spans="1:7" ht="15">
      <c r="A187" s="16" t="s">
        <v>73</v>
      </c>
      <c r="B187" s="16" t="s">
        <v>78</v>
      </c>
      <c r="C187" s="16" t="s">
        <v>264</v>
      </c>
      <c r="D187" s="17">
        <v>46933675.689999998</v>
      </c>
      <c r="F187" s="19" t="s">
        <v>235</v>
      </c>
      <c r="G187" s="37">
        <v>608239.86</v>
      </c>
    </row>
    <row r="188" spans="1:7" ht="15">
      <c r="A188" s="16" t="s">
        <v>73</v>
      </c>
      <c r="B188" s="16" t="s">
        <v>78</v>
      </c>
      <c r="C188" s="16" t="s">
        <v>265</v>
      </c>
      <c r="D188" s="17">
        <v>25649122.309999999</v>
      </c>
      <c r="F188" s="19" t="s">
        <v>236</v>
      </c>
      <c r="G188" s="37">
        <v>779494.09</v>
      </c>
    </row>
    <row r="189" spans="1:7" ht="15">
      <c r="A189" s="16" t="s">
        <v>73</v>
      </c>
      <c r="B189" s="16" t="s">
        <v>78</v>
      </c>
      <c r="C189" s="16" t="s">
        <v>266</v>
      </c>
      <c r="D189" s="17">
        <v>5152210.3899999997</v>
      </c>
      <c r="F189" s="19" t="s">
        <v>237</v>
      </c>
      <c r="G189" s="37">
        <v>-5896.06</v>
      </c>
    </row>
    <row r="190" spans="1:7" ht="15">
      <c r="A190" s="16" t="s">
        <v>73</v>
      </c>
      <c r="B190" s="16" t="s">
        <v>78</v>
      </c>
      <c r="C190" s="16" t="s">
        <v>267</v>
      </c>
      <c r="D190" s="17">
        <v>1451543.49</v>
      </c>
      <c r="F190" s="19" t="s">
        <v>238</v>
      </c>
      <c r="G190" s="37">
        <v>238235.27</v>
      </c>
    </row>
    <row r="191" spans="1:7" ht="15">
      <c r="A191" s="16" t="s">
        <v>73</v>
      </c>
      <c r="B191" s="16" t="s">
        <v>78</v>
      </c>
      <c r="C191" s="16" t="s">
        <v>268</v>
      </c>
      <c r="D191" s="17">
        <v>1230053.1000000001</v>
      </c>
      <c r="F191" s="19" t="s">
        <v>239</v>
      </c>
      <c r="G191" s="37">
        <v>1823738.58</v>
      </c>
    </row>
    <row r="192" spans="1:7" ht="15">
      <c r="A192" s="16" t="s">
        <v>73</v>
      </c>
      <c r="B192" s="16" t="s">
        <v>78</v>
      </c>
      <c r="C192" s="16" t="s">
        <v>269</v>
      </c>
      <c r="D192" s="17">
        <v>359274.41</v>
      </c>
      <c r="F192" s="19" t="s">
        <v>240</v>
      </c>
      <c r="G192" s="37">
        <v>373144.67</v>
      </c>
    </row>
    <row r="193" spans="1:7" ht="15">
      <c r="A193" s="16" t="s">
        <v>73</v>
      </c>
      <c r="B193" s="16" t="s">
        <v>78</v>
      </c>
      <c r="C193" s="16" t="s">
        <v>270</v>
      </c>
      <c r="D193" s="17">
        <v>174446.57</v>
      </c>
      <c r="F193" s="19" t="s">
        <v>241</v>
      </c>
      <c r="G193" s="37">
        <v>81803.820000000007</v>
      </c>
    </row>
    <row r="194" spans="1:7" ht="15">
      <c r="A194" s="16" t="s">
        <v>73</v>
      </c>
      <c r="B194" s="16" t="s">
        <v>78</v>
      </c>
      <c r="C194" s="16" t="s">
        <v>271</v>
      </c>
      <c r="D194" s="17">
        <v>9433133.0600000005</v>
      </c>
      <c r="F194" s="19" t="s">
        <v>242</v>
      </c>
      <c r="G194" s="37">
        <v>59694.86</v>
      </c>
    </row>
    <row r="195" spans="1:7" ht="15">
      <c r="A195" s="16" t="s">
        <v>73</v>
      </c>
      <c r="B195" s="16" t="s">
        <v>78</v>
      </c>
      <c r="C195" s="16" t="s">
        <v>272</v>
      </c>
      <c r="D195" s="17">
        <v>1383223.98</v>
      </c>
      <c r="F195" s="19" t="s">
        <v>243</v>
      </c>
      <c r="G195" s="37">
        <v>173392.48</v>
      </c>
    </row>
    <row r="196" spans="1:7" ht="15">
      <c r="A196" s="16" t="s">
        <v>73</v>
      </c>
      <c r="B196" s="16" t="s">
        <v>78</v>
      </c>
      <c r="C196" s="16" t="s">
        <v>273</v>
      </c>
      <c r="D196" s="17">
        <v>39948185.359999999</v>
      </c>
      <c r="F196" s="19" t="s">
        <v>244</v>
      </c>
      <c r="G196" s="37">
        <v>234165.35</v>
      </c>
    </row>
    <row r="197" spans="1:7" ht="15">
      <c r="A197" s="16" t="s">
        <v>73</v>
      </c>
      <c r="B197" s="16" t="s">
        <v>78</v>
      </c>
      <c r="C197" s="16" t="s">
        <v>274</v>
      </c>
      <c r="D197" s="17">
        <v>287533.12</v>
      </c>
      <c r="F197" s="19" t="s">
        <v>245</v>
      </c>
      <c r="G197" s="37">
        <v>1551079.17</v>
      </c>
    </row>
    <row r="198" spans="1:7" ht="15">
      <c r="A198" s="16" t="s">
        <v>73</v>
      </c>
      <c r="B198" s="16" t="s">
        <v>78</v>
      </c>
      <c r="C198" s="16" t="s">
        <v>275</v>
      </c>
      <c r="D198" s="17">
        <v>608239.86</v>
      </c>
      <c r="F198" s="19" t="s">
        <v>246</v>
      </c>
      <c r="G198" s="37">
        <v>743397.56</v>
      </c>
    </row>
    <row r="199" spans="1:7" ht="15">
      <c r="A199" s="16" t="s">
        <v>73</v>
      </c>
      <c r="B199" s="16" t="s">
        <v>78</v>
      </c>
      <c r="C199" s="16" t="s">
        <v>276</v>
      </c>
      <c r="D199" s="17">
        <v>39052412.380000003</v>
      </c>
      <c r="F199" s="19" t="s">
        <v>247</v>
      </c>
      <c r="G199" s="37">
        <v>879936.84</v>
      </c>
    </row>
    <row r="200" spans="1:7" ht="15">
      <c r="A200" s="16" t="s">
        <v>73</v>
      </c>
      <c r="B200" s="16" t="s">
        <v>78</v>
      </c>
      <c r="C200" s="16" t="s">
        <v>277</v>
      </c>
      <c r="D200" s="17">
        <v>99248.14</v>
      </c>
      <c r="F200" s="19" t="s">
        <v>248</v>
      </c>
      <c r="G200" s="37">
        <v>53490.93</v>
      </c>
    </row>
    <row r="201" spans="1:7" ht="15">
      <c r="A201" s="16" t="s">
        <v>73</v>
      </c>
      <c r="B201" s="16" t="s">
        <v>78</v>
      </c>
      <c r="C201" s="16" t="s">
        <v>278</v>
      </c>
      <c r="D201" s="17">
        <v>384801.98</v>
      </c>
      <c r="F201" s="19" t="s">
        <v>249</v>
      </c>
      <c r="G201" s="37">
        <v>302092.14</v>
      </c>
    </row>
    <row r="202" spans="1:7" ht="15">
      <c r="A202" s="16" t="s">
        <v>73</v>
      </c>
      <c r="B202" s="16" t="s">
        <v>78</v>
      </c>
      <c r="C202" s="16" t="s">
        <v>279</v>
      </c>
      <c r="D202" s="17">
        <v>173392.48</v>
      </c>
      <c r="F202" s="19" t="s">
        <v>250</v>
      </c>
      <c r="G202" s="37">
        <v>231734.1</v>
      </c>
    </row>
    <row r="203" spans="1:7" ht="15">
      <c r="A203" s="16" t="s">
        <v>73</v>
      </c>
      <c r="B203" s="16" t="s">
        <v>78</v>
      </c>
      <c r="C203" s="16" t="s">
        <v>280</v>
      </c>
      <c r="D203" s="17">
        <v>234165.35</v>
      </c>
      <c r="F203" s="19" t="s">
        <v>251</v>
      </c>
      <c r="G203" s="37">
        <v>746.78</v>
      </c>
    </row>
    <row r="204" spans="1:7" ht="15">
      <c r="A204" s="16" t="s">
        <v>73</v>
      </c>
      <c r="B204" s="16" t="s">
        <v>78</v>
      </c>
      <c r="C204" s="16" t="s">
        <v>281</v>
      </c>
      <c r="D204" s="17">
        <v>1417567.91</v>
      </c>
      <c r="F204" s="19" t="s">
        <v>252</v>
      </c>
      <c r="G204" s="37">
        <v>1282.8599999999999</v>
      </c>
    </row>
    <row r="205" spans="1:7" ht="15">
      <c r="A205" s="16" t="s">
        <v>73</v>
      </c>
      <c r="B205" s="16" t="s">
        <v>78</v>
      </c>
      <c r="C205" s="16" t="s">
        <v>282</v>
      </c>
      <c r="D205" s="17">
        <v>699670.89</v>
      </c>
      <c r="F205" s="19" t="s">
        <v>253</v>
      </c>
      <c r="G205" s="37">
        <v>18556.11</v>
      </c>
    </row>
    <row r="206" spans="1:7" ht="15">
      <c r="A206" s="16" t="s">
        <v>73</v>
      </c>
      <c r="B206" s="16" t="s">
        <v>78</v>
      </c>
      <c r="C206" s="16" t="s">
        <v>283</v>
      </c>
      <c r="D206" s="17">
        <v>879931.66</v>
      </c>
      <c r="F206" s="19" t="s">
        <v>254</v>
      </c>
      <c r="G206" s="37">
        <v>156270.20000000001</v>
      </c>
    </row>
    <row r="207" spans="1:7" ht="15">
      <c r="A207" s="16" t="s">
        <v>73</v>
      </c>
      <c r="B207" s="16" t="s">
        <v>78</v>
      </c>
      <c r="C207" s="16" t="s">
        <v>284</v>
      </c>
      <c r="D207" s="17">
        <v>53490.93</v>
      </c>
      <c r="F207" s="19" t="s">
        <v>255</v>
      </c>
      <c r="G207" s="37">
        <v>1059362</v>
      </c>
    </row>
    <row r="208" spans="1:7" ht="15">
      <c r="A208" s="16" t="s">
        <v>73</v>
      </c>
      <c r="B208" s="16" t="s">
        <v>78</v>
      </c>
      <c r="C208" s="16" t="s">
        <v>285</v>
      </c>
      <c r="D208" s="17">
        <v>296665.34000000003</v>
      </c>
      <c r="F208" s="19" t="s">
        <v>256</v>
      </c>
      <c r="G208" s="37">
        <v>551309.87</v>
      </c>
    </row>
    <row r="209" spans="1:7" ht="15">
      <c r="A209" s="16" t="s">
        <v>73</v>
      </c>
      <c r="B209" s="16" t="s">
        <v>78</v>
      </c>
      <c r="C209" s="16" t="s">
        <v>286</v>
      </c>
      <c r="D209" s="17">
        <v>53699.06</v>
      </c>
      <c r="F209" s="19" t="s">
        <v>257</v>
      </c>
      <c r="G209" s="37">
        <v>1106.52</v>
      </c>
    </row>
    <row r="210" spans="1:7" ht="15">
      <c r="A210" s="16" t="s">
        <v>73</v>
      </c>
      <c r="B210" s="16" t="s">
        <v>78</v>
      </c>
      <c r="C210" s="16" t="s">
        <v>287</v>
      </c>
      <c r="D210" s="17">
        <v>19440.28</v>
      </c>
      <c r="F210" s="19" t="s">
        <v>258</v>
      </c>
      <c r="G210" s="37">
        <v>1360</v>
      </c>
    </row>
    <row r="211" spans="1:7" ht="15">
      <c r="A211" s="16" t="s">
        <v>73</v>
      </c>
      <c r="B211" s="16" t="s">
        <v>78</v>
      </c>
      <c r="C211" s="16" t="s">
        <v>288</v>
      </c>
      <c r="D211" s="17">
        <v>384801.98</v>
      </c>
      <c r="F211" s="19" t="s">
        <v>467</v>
      </c>
      <c r="G211" s="37">
        <v>150.6</v>
      </c>
    </row>
    <row r="212" spans="1:7" ht="15">
      <c r="A212" s="16" t="s">
        <v>73</v>
      </c>
      <c r="B212" s="16" t="s">
        <v>78</v>
      </c>
      <c r="C212" s="16" t="s">
        <v>289</v>
      </c>
      <c r="D212" s="17">
        <v>537420.80000000005</v>
      </c>
      <c r="F212" s="19" t="s">
        <v>468</v>
      </c>
      <c r="G212" s="37">
        <v>-2038.89</v>
      </c>
    </row>
    <row r="213" spans="1:7" ht="15">
      <c r="A213" s="16" t="s">
        <v>73</v>
      </c>
      <c r="B213" s="16" t="s">
        <v>78</v>
      </c>
      <c r="C213" s="16" t="s">
        <v>290</v>
      </c>
      <c r="D213" s="17">
        <v>447176.36</v>
      </c>
      <c r="F213" s="19" t="s">
        <v>259</v>
      </c>
      <c r="G213" s="37">
        <v>1070527.8799999999</v>
      </c>
    </row>
    <row r="214" spans="1:7" ht="15">
      <c r="A214" s="16" t="s">
        <v>73</v>
      </c>
      <c r="B214" s="16" t="s">
        <v>78</v>
      </c>
      <c r="C214" s="16" t="s">
        <v>291</v>
      </c>
      <c r="D214" s="17">
        <v>173392.48</v>
      </c>
      <c r="F214" s="19" t="s">
        <v>260</v>
      </c>
      <c r="G214" s="37">
        <v>16639842.479999999</v>
      </c>
    </row>
    <row r="215" spans="1:7" ht="15">
      <c r="A215" s="16" t="s">
        <v>73</v>
      </c>
      <c r="B215" s="16" t="s">
        <v>78</v>
      </c>
      <c r="C215" s="16" t="s">
        <v>292</v>
      </c>
      <c r="D215" s="17">
        <v>234165.35</v>
      </c>
      <c r="F215" s="19" t="s">
        <v>261</v>
      </c>
      <c r="G215" s="37">
        <v>32298413</v>
      </c>
    </row>
    <row r="216" spans="1:7" ht="15">
      <c r="A216" s="16" t="s">
        <v>73</v>
      </c>
      <c r="B216" s="16" t="s">
        <v>78</v>
      </c>
      <c r="C216" s="16" t="s">
        <v>293</v>
      </c>
      <c r="D216" s="17">
        <v>1417567.91</v>
      </c>
      <c r="F216" s="19" t="s">
        <v>262</v>
      </c>
      <c r="G216" s="37">
        <v>2261074.9700000002</v>
      </c>
    </row>
    <row r="217" spans="1:7" ht="15">
      <c r="A217" s="16" t="s">
        <v>73</v>
      </c>
      <c r="B217" s="16" t="s">
        <v>78</v>
      </c>
      <c r="C217" s="16" t="s">
        <v>294</v>
      </c>
      <c r="D217" s="17">
        <v>699670.89</v>
      </c>
      <c r="F217" s="19" t="s">
        <v>263</v>
      </c>
      <c r="G217" s="37">
        <v>60356.81</v>
      </c>
    </row>
    <row r="218" spans="1:7" ht="15">
      <c r="A218" s="16" t="s">
        <v>73</v>
      </c>
      <c r="B218" s="16" t="s">
        <v>78</v>
      </c>
      <c r="C218" s="16" t="s">
        <v>295</v>
      </c>
      <c r="D218" s="17">
        <v>879931.66</v>
      </c>
      <c r="F218" s="19" t="s">
        <v>264</v>
      </c>
      <c r="G218" s="37">
        <v>53048123.769999996</v>
      </c>
    </row>
    <row r="219" spans="1:7" ht="15">
      <c r="A219" s="16" t="s">
        <v>73</v>
      </c>
      <c r="B219" s="16" t="s">
        <v>78</v>
      </c>
      <c r="C219" s="16" t="s">
        <v>296</v>
      </c>
      <c r="D219" s="17">
        <v>53490.93</v>
      </c>
      <c r="F219" s="19" t="s">
        <v>265</v>
      </c>
      <c r="G219" s="37">
        <v>25649122.309999999</v>
      </c>
    </row>
    <row r="220" spans="1:7" ht="15">
      <c r="A220" s="16" t="s">
        <v>73</v>
      </c>
      <c r="B220" s="16" t="s">
        <v>78</v>
      </c>
      <c r="C220" s="16" t="s">
        <v>297</v>
      </c>
      <c r="D220" s="17">
        <v>296665.34000000003</v>
      </c>
      <c r="F220" s="19" t="s">
        <v>266</v>
      </c>
      <c r="G220" s="37">
        <v>5152210.3899999997</v>
      </c>
    </row>
    <row r="221" spans="1:7" ht="15">
      <c r="A221" s="16" t="s">
        <v>73</v>
      </c>
      <c r="B221" s="16" t="s">
        <v>78</v>
      </c>
      <c r="C221" s="16" t="s">
        <v>298</v>
      </c>
      <c r="D221" s="17">
        <v>231734.1</v>
      </c>
      <c r="F221" s="19" t="s">
        <v>267</v>
      </c>
      <c r="G221" s="37">
        <v>1451543.49</v>
      </c>
    </row>
    <row r="222" spans="1:7" ht="15">
      <c r="A222" s="16" t="s">
        <v>73</v>
      </c>
      <c r="B222" s="16" t="s">
        <v>78</v>
      </c>
      <c r="C222" s="16" t="s">
        <v>299</v>
      </c>
      <c r="D222" s="17">
        <v>746.78</v>
      </c>
      <c r="F222" s="19" t="s">
        <v>268</v>
      </c>
      <c r="G222" s="37">
        <v>1230053.1000000001</v>
      </c>
    </row>
    <row r="223" spans="1:7" ht="15">
      <c r="A223" s="16" t="s">
        <v>73</v>
      </c>
      <c r="B223" s="16" t="s">
        <v>78</v>
      </c>
      <c r="C223" s="16" t="s">
        <v>300</v>
      </c>
      <c r="D223" s="17">
        <v>1282.8599999999999</v>
      </c>
      <c r="F223" s="19" t="s">
        <v>269</v>
      </c>
      <c r="G223" s="37">
        <v>359274.41</v>
      </c>
    </row>
    <row r="224" spans="1:7" ht="15">
      <c r="A224" s="16" t="s">
        <v>73</v>
      </c>
      <c r="B224" s="16" t="s">
        <v>78</v>
      </c>
      <c r="C224" s="16" t="s">
        <v>301</v>
      </c>
      <c r="D224" s="17">
        <v>1177625.9356</v>
      </c>
      <c r="F224" s="19" t="s">
        <v>270</v>
      </c>
      <c r="G224" s="37">
        <v>174446.57</v>
      </c>
    </row>
    <row r="225" spans="1:7" ht="15">
      <c r="A225" s="16" t="s">
        <v>73</v>
      </c>
      <c r="B225" s="16" t="s">
        <v>78</v>
      </c>
      <c r="C225" s="16" t="s">
        <v>302</v>
      </c>
      <c r="D225" s="17">
        <v>1161647.236</v>
      </c>
      <c r="F225" s="19" t="s">
        <v>271</v>
      </c>
      <c r="G225" s="37">
        <v>9433133.0600000005</v>
      </c>
    </row>
    <row r="226" spans="1:7" ht="15">
      <c r="A226" s="16" t="s">
        <v>73</v>
      </c>
      <c r="B226" s="16" t="s">
        <v>78</v>
      </c>
      <c r="C226" s="16" t="s">
        <v>303</v>
      </c>
      <c r="D226" s="17">
        <v>1281884.6396000001</v>
      </c>
      <c r="F226" s="19" t="s">
        <v>471</v>
      </c>
      <c r="G226" s="37">
        <v>252960.25</v>
      </c>
    </row>
    <row r="227" spans="1:7" ht="15">
      <c r="A227" s="16" t="s">
        <v>73</v>
      </c>
      <c r="B227" s="16" t="s">
        <v>78</v>
      </c>
      <c r="C227" s="16" t="s">
        <v>304</v>
      </c>
      <c r="D227" s="17">
        <v>5012923.9989999998</v>
      </c>
      <c r="F227" s="19" t="s">
        <v>429</v>
      </c>
      <c r="G227" s="37">
        <v>1992173.75</v>
      </c>
    </row>
    <row r="228" spans="1:7" ht="15">
      <c r="A228" s="16" t="s">
        <v>73</v>
      </c>
      <c r="B228" s="16" t="s">
        <v>78</v>
      </c>
      <c r="C228" s="16" t="s">
        <v>305</v>
      </c>
      <c r="D228" s="17">
        <v>5097546.1996999998</v>
      </c>
      <c r="F228" s="19" t="s">
        <v>272</v>
      </c>
      <c r="G228" s="37">
        <v>2209186.29</v>
      </c>
    </row>
    <row r="229" spans="1:7" ht="15">
      <c r="A229" s="16" t="s">
        <v>73</v>
      </c>
      <c r="B229" s="16" t="s">
        <v>78</v>
      </c>
      <c r="C229" s="16" t="s">
        <v>306</v>
      </c>
      <c r="D229" s="17">
        <v>5374669.3393000001</v>
      </c>
      <c r="F229" s="19" t="s">
        <v>273</v>
      </c>
      <c r="G229" s="37">
        <v>39948185.359999999</v>
      </c>
    </row>
    <row r="230" spans="1:7" ht="15">
      <c r="A230" s="16" t="s">
        <v>73</v>
      </c>
      <c r="B230" s="16" t="s">
        <v>78</v>
      </c>
      <c r="C230" s="16" t="s">
        <v>307</v>
      </c>
      <c r="D230" s="17">
        <v>32883685.530000001</v>
      </c>
      <c r="F230" s="19" t="s">
        <v>274</v>
      </c>
      <c r="G230" s="37">
        <v>287533.12</v>
      </c>
    </row>
    <row r="231" spans="1:7" ht="15">
      <c r="A231" s="16" t="s">
        <v>73</v>
      </c>
      <c r="B231" s="16" t="s">
        <v>78</v>
      </c>
      <c r="C231" s="16" t="s">
        <v>308</v>
      </c>
      <c r="D231" s="17">
        <v>24720687.809999999</v>
      </c>
      <c r="F231" s="19" t="s">
        <v>275</v>
      </c>
      <c r="G231" s="37">
        <v>608239.86</v>
      </c>
    </row>
    <row r="232" spans="1:7" ht="15">
      <c r="A232" s="16" t="s">
        <v>73</v>
      </c>
      <c r="B232" s="16" t="s">
        <v>78</v>
      </c>
      <c r="C232" s="16" t="s">
        <v>309</v>
      </c>
      <c r="D232" s="17">
        <v>94059.54</v>
      </c>
      <c r="F232" s="19" t="s">
        <v>276</v>
      </c>
      <c r="G232" s="37">
        <v>39052412.380000003</v>
      </c>
    </row>
    <row r="233" spans="1:7" ht="15">
      <c r="A233" s="16" t="s">
        <v>73</v>
      </c>
      <c r="B233" s="16" t="s">
        <v>78</v>
      </c>
      <c r="C233" s="16" t="s">
        <v>310</v>
      </c>
      <c r="D233" s="17">
        <v>8068938.1799999997</v>
      </c>
      <c r="F233" s="19" t="s">
        <v>277</v>
      </c>
      <c r="G233" s="37">
        <v>99248.14</v>
      </c>
    </row>
    <row r="234" spans="1:7" ht="15">
      <c r="A234" s="16" t="s">
        <v>73</v>
      </c>
      <c r="B234" s="16" t="s">
        <v>78</v>
      </c>
      <c r="C234" s="16" t="s">
        <v>311</v>
      </c>
      <c r="D234" s="17">
        <v>8601215.3699999992</v>
      </c>
      <c r="F234" s="19" t="s">
        <v>278</v>
      </c>
      <c r="G234" s="37">
        <v>384801.98</v>
      </c>
    </row>
    <row r="235" spans="1:7" ht="15">
      <c r="A235" s="16" t="s">
        <v>73</v>
      </c>
      <c r="B235" s="16" t="s">
        <v>78</v>
      </c>
      <c r="C235" s="16" t="s">
        <v>312</v>
      </c>
      <c r="D235" s="17">
        <v>4975078.3099999996</v>
      </c>
      <c r="F235" s="19" t="s">
        <v>279</v>
      </c>
      <c r="G235" s="37">
        <v>173392.48</v>
      </c>
    </row>
    <row r="236" spans="1:7" ht="15">
      <c r="A236" s="16" t="s">
        <v>73</v>
      </c>
      <c r="B236" s="16" t="s">
        <v>78</v>
      </c>
      <c r="C236" s="16" t="s">
        <v>313</v>
      </c>
      <c r="D236" s="17">
        <v>3379534.48</v>
      </c>
      <c r="F236" s="19" t="s">
        <v>280</v>
      </c>
      <c r="G236" s="37">
        <v>234165.35</v>
      </c>
    </row>
    <row r="237" spans="1:7" ht="15">
      <c r="A237" s="16" t="s">
        <v>73</v>
      </c>
      <c r="B237" s="16" t="s">
        <v>78</v>
      </c>
      <c r="C237" s="16" t="s">
        <v>314</v>
      </c>
      <c r="D237" s="17">
        <v>246602.58</v>
      </c>
      <c r="F237" s="19" t="s">
        <v>281</v>
      </c>
      <c r="G237" s="37">
        <v>1417567.91</v>
      </c>
    </row>
    <row r="238" spans="1:7" ht="15">
      <c r="A238" s="16" t="s">
        <v>73</v>
      </c>
      <c r="B238" s="16" t="s">
        <v>78</v>
      </c>
      <c r="C238" s="16" t="s">
        <v>315</v>
      </c>
      <c r="D238" s="17">
        <v>4065550.81</v>
      </c>
      <c r="F238" s="19" t="s">
        <v>282</v>
      </c>
      <c r="G238" s="37">
        <v>699670.89</v>
      </c>
    </row>
    <row r="239" spans="1:7" ht="15">
      <c r="A239" s="16" t="s">
        <v>73</v>
      </c>
      <c r="B239" s="16" t="s">
        <v>78</v>
      </c>
      <c r="C239" s="16" t="s">
        <v>316</v>
      </c>
      <c r="D239" s="17">
        <v>1533323.54</v>
      </c>
      <c r="F239" s="19" t="s">
        <v>283</v>
      </c>
      <c r="G239" s="37">
        <v>879931.66</v>
      </c>
    </row>
    <row r="240" spans="1:7" ht="15">
      <c r="A240" s="16" t="s">
        <v>73</v>
      </c>
      <c r="B240" s="16" t="s">
        <v>78</v>
      </c>
      <c r="C240" s="16" t="s">
        <v>317</v>
      </c>
      <c r="D240" s="17">
        <v>629064.25</v>
      </c>
      <c r="F240" s="19" t="s">
        <v>284</v>
      </c>
      <c r="G240" s="37">
        <v>53490.93</v>
      </c>
    </row>
    <row r="241" spans="1:7" ht="15">
      <c r="A241" s="16" t="s">
        <v>73</v>
      </c>
      <c r="B241" s="16" t="s">
        <v>78</v>
      </c>
      <c r="C241" s="16" t="s">
        <v>318</v>
      </c>
      <c r="D241" s="17">
        <v>1903163.02</v>
      </c>
      <c r="F241" s="19" t="s">
        <v>285</v>
      </c>
      <c r="G241" s="37">
        <v>296665.34000000003</v>
      </c>
    </row>
    <row r="242" spans="1:7" ht="15">
      <c r="A242" s="16" t="s">
        <v>73</v>
      </c>
      <c r="B242" s="16" t="s">
        <v>78</v>
      </c>
      <c r="C242" s="16" t="s">
        <v>319</v>
      </c>
      <c r="D242" s="17">
        <v>45550451.710000001</v>
      </c>
      <c r="F242" s="19" t="s">
        <v>286</v>
      </c>
      <c r="G242" s="37">
        <v>53699.06</v>
      </c>
    </row>
    <row r="243" spans="1:7" ht="15">
      <c r="A243" s="16" t="s">
        <v>73</v>
      </c>
      <c r="B243" s="16" t="s">
        <v>78</v>
      </c>
      <c r="C243" s="16" t="s">
        <v>320</v>
      </c>
      <c r="D243" s="17">
        <v>-17020.72</v>
      </c>
      <c r="F243" s="19" t="s">
        <v>287</v>
      </c>
      <c r="G243" s="37">
        <v>19440.28</v>
      </c>
    </row>
    <row r="244" spans="1:7" ht="15">
      <c r="A244" s="16" t="s">
        <v>73</v>
      </c>
      <c r="B244" s="16" t="s">
        <v>78</v>
      </c>
      <c r="C244" s="16" t="s">
        <v>321</v>
      </c>
      <c r="D244" s="17">
        <v>4150853.93</v>
      </c>
      <c r="F244" s="19" t="s">
        <v>288</v>
      </c>
      <c r="G244" s="37">
        <v>384801.98</v>
      </c>
    </row>
    <row r="245" spans="1:7" ht="15">
      <c r="A245" s="16" t="s">
        <v>73</v>
      </c>
      <c r="B245" s="16" t="s">
        <v>78</v>
      </c>
      <c r="C245" s="16" t="s">
        <v>322</v>
      </c>
      <c r="D245" s="17">
        <v>1788436.51</v>
      </c>
      <c r="F245" s="19" t="s">
        <v>289</v>
      </c>
      <c r="G245" s="37">
        <v>537420.80000000005</v>
      </c>
    </row>
    <row r="246" spans="1:7" ht="15">
      <c r="A246" s="16" t="s">
        <v>73</v>
      </c>
      <c r="B246" s="16" t="s">
        <v>78</v>
      </c>
      <c r="C246" s="16" t="s">
        <v>323</v>
      </c>
      <c r="D246" s="17">
        <v>1769408.59</v>
      </c>
      <c r="F246" s="19" t="s">
        <v>290</v>
      </c>
      <c r="G246" s="37">
        <v>447176.36</v>
      </c>
    </row>
    <row r="247" spans="1:7" ht="15">
      <c r="A247" s="16" t="s">
        <v>73</v>
      </c>
      <c r="B247" s="16" t="s">
        <v>78</v>
      </c>
      <c r="C247" s="16" t="s">
        <v>324</v>
      </c>
      <c r="D247" s="17">
        <v>590029.76</v>
      </c>
      <c r="F247" s="19" t="s">
        <v>291</v>
      </c>
      <c r="G247" s="37">
        <v>173392.48</v>
      </c>
    </row>
    <row r="248" spans="1:7" ht="15">
      <c r="A248" s="16" t="s">
        <v>73</v>
      </c>
      <c r="B248" s="16" t="s">
        <v>78</v>
      </c>
      <c r="C248" s="16" t="s">
        <v>325</v>
      </c>
      <c r="D248" s="17">
        <v>-845202.36</v>
      </c>
      <c r="F248" s="19" t="s">
        <v>292</v>
      </c>
      <c r="G248" s="37">
        <v>234165.35</v>
      </c>
    </row>
    <row r="249" spans="1:7" ht="15">
      <c r="A249" s="16" t="s">
        <v>73</v>
      </c>
      <c r="B249" s="16" t="s">
        <v>78</v>
      </c>
      <c r="C249" s="16" t="s">
        <v>326</v>
      </c>
      <c r="D249" s="17">
        <v>-1640349.03</v>
      </c>
      <c r="F249" s="19" t="s">
        <v>293</v>
      </c>
      <c r="G249" s="37">
        <v>1417567.91</v>
      </c>
    </row>
    <row r="250" spans="1:7" ht="15">
      <c r="A250" s="16" t="s">
        <v>73</v>
      </c>
      <c r="B250" s="16" t="s">
        <v>78</v>
      </c>
      <c r="C250" s="16" t="s">
        <v>327</v>
      </c>
      <c r="D250" s="17">
        <v>1073571.51</v>
      </c>
      <c r="F250" s="19" t="s">
        <v>294</v>
      </c>
      <c r="G250" s="37">
        <v>699670.89</v>
      </c>
    </row>
    <row r="251" spans="1:7" ht="15">
      <c r="A251" s="16" t="s">
        <v>73</v>
      </c>
      <c r="B251" s="16" t="s">
        <v>78</v>
      </c>
      <c r="C251" s="16" t="s">
        <v>328</v>
      </c>
      <c r="D251" s="17">
        <v>-104413.19</v>
      </c>
      <c r="F251" s="19" t="s">
        <v>295</v>
      </c>
      <c r="G251" s="37">
        <v>879931.66</v>
      </c>
    </row>
    <row r="252" spans="1:7" ht="15">
      <c r="A252" s="16" t="s">
        <v>73</v>
      </c>
      <c r="B252" s="16" t="s">
        <v>78</v>
      </c>
      <c r="C252" s="16" t="s">
        <v>329</v>
      </c>
      <c r="D252" s="17">
        <v>503366.69</v>
      </c>
      <c r="F252" s="19" t="s">
        <v>296</v>
      </c>
      <c r="G252" s="37">
        <v>53490.93</v>
      </c>
    </row>
    <row r="253" spans="1:7" ht="15">
      <c r="A253" s="16" t="s">
        <v>73</v>
      </c>
      <c r="B253" s="16" t="s">
        <v>78</v>
      </c>
      <c r="C253" s="16" t="s">
        <v>330</v>
      </c>
      <c r="D253" s="17">
        <v>105762.69</v>
      </c>
      <c r="F253" s="19" t="s">
        <v>297</v>
      </c>
      <c r="G253" s="37">
        <v>296665.34000000003</v>
      </c>
    </row>
    <row r="254" spans="1:7" ht="15">
      <c r="A254" s="16" t="s">
        <v>73</v>
      </c>
      <c r="B254" s="16" t="s">
        <v>78</v>
      </c>
      <c r="C254" s="16" t="s">
        <v>331</v>
      </c>
      <c r="D254" s="17">
        <v>-1072484.5900000001</v>
      </c>
      <c r="F254" s="19" t="s">
        <v>298</v>
      </c>
      <c r="G254" s="37">
        <v>231734.1</v>
      </c>
    </row>
    <row r="255" spans="1:7" ht="15">
      <c r="A255" s="16" t="s">
        <v>73</v>
      </c>
      <c r="B255" s="16" t="s">
        <v>78</v>
      </c>
      <c r="C255" s="16" t="s">
        <v>332</v>
      </c>
      <c r="D255" s="17">
        <v>-119577.39</v>
      </c>
      <c r="F255" s="19" t="s">
        <v>299</v>
      </c>
      <c r="G255" s="37">
        <v>746.78</v>
      </c>
    </row>
    <row r="256" spans="1:7" ht="15">
      <c r="A256" s="16" t="s">
        <v>73</v>
      </c>
      <c r="B256" s="16" t="s">
        <v>78</v>
      </c>
      <c r="C256" s="16" t="s">
        <v>333</v>
      </c>
      <c r="D256" s="17">
        <v>-14105.49</v>
      </c>
      <c r="F256" s="19" t="s">
        <v>300</v>
      </c>
      <c r="G256" s="37">
        <v>1282.8599999999999</v>
      </c>
    </row>
    <row r="257" spans="1:7" ht="15">
      <c r="A257" s="16" t="s">
        <v>73</v>
      </c>
      <c r="B257" s="16" t="s">
        <v>78</v>
      </c>
      <c r="C257" s="16" t="s">
        <v>334</v>
      </c>
      <c r="D257" s="17">
        <v>342380.9</v>
      </c>
      <c r="F257" s="19" t="s">
        <v>301</v>
      </c>
      <c r="G257" s="37">
        <v>1177625.9356</v>
      </c>
    </row>
    <row r="258" spans="1:7" ht="15">
      <c r="A258" s="16" t="s">
        <v>73</v>
      </c>
      <c r="B258" s="16" t="s">
        <v>78</v>
      </c>
      <c r="C258" s="16" t="s">
        <v>335</v>
      </c>
      <c r="D258" s="17">
        <v>303317.59000000003</v>
      </c>
      <c r="F258" s="19" t="s">
        <v>302</v>
      </c>
      <c r="G258" s="37">
        <v>1161647.236</v>
      </c>
    </row>
    <row r="259" spans="1:7" ht="15">
      <c r="A259" s="16" t="s">
        <v>73</v>
      </c>
      <c r="B259" s="16" t="s">
        <v>78</v>
      </c>
      <c r="C259" s="16" t="s">
        <v>336</v>
      </c>
      <c r="D259" s="17">
        <v>-91060.57</v>
      </c>
      <c r="F259" s="19" t="s">
        <v>303</v>
      </c>
      <c r="G259" s="37">
        <v>1281884.6396000001</v>
      </c>
    </row>
    <row r="260" spans="1:7" ht="15">
      <c r="A260" s="16" t="s">
        <v>73</v>
      </c>
      <c r="B260" s="16" t="s">
        <v>78</v>
      </c>
      <c r="C260" s="16" t="s">
        <v>337</v>
      </c>
      <c r="D260" s="17">
        <v>119867.94</v>
      </c>
      <c r="F260" s="19" t="s">
        <v>304</v>
      </c>
      <c r="G260" s="37">
        <v>5012923.9989999998</v>
      </c>
    </row>
    <row r="261" spans="1:7" ht="15">
      <c r="A261" s="16" t="s">
        <v>73</v>
      </c>
      <c r="B261" s="16" t="s">
        <v>78</v>
      </c>
      <c r="C261" s="16" t="s">
        <v>338</v>
      </c>
      <c r="D261" s="17">
        <v>-91101.79</v>
      </c>
      <c r="F261" s="19" t="s">
        <v>305</v>
      </c>
      <c r="G261" s="37">
        <v>5097546.1996999998</v>
      </c>
    </row>
    <row r="262" spans="1:7" ht="15">
      <c r="A262" s="16" t="s">
        <v>73</v>
      </c>
      <c r="B262" s="16" t="s">
        <v>78</v>
      </c>
      <c r="C262" s="16" t="s">
        <v>339</v>
      </c>
      <c r="D262" s="17">
        <v>437656.29</v>
      </c>
      <c r="F262" s="19" t="s">
        <v>306</v>
      </c>
      <c r="G262" s="37">
        <v>5374669.3393000001</v>
      </c>
    </row>
    <row r="263" spans="1:7" ht="15">
      <c r="A263" s="16" t="s">
        <v>73</v>
      </c>
      <c r="B263" s="16" t="s">
        <v>78</v>
      </c>
      <c r="C263" s="16" t="s">
        <v>340</v>
      </c>
      <c r="D263" s="17">
        <v>24782637.960000001</v>
      </c>
      <c r="F263" s="19" t="s">
        <v>307</v>
      </c>
      <c r="G263" s="37">
        <v>32883685.530000001</v>
      </c>
    </row>
    <row r="264" spans="1:7" ht="15">
      <c r="A264" s="16" t="s">
        <v>73</v>
      </c>
      <c r="B264" s="16" t="s">
        <v>78</v>
      </c>
      <c r="C264" s="16" t="s">
        <v>341</v>
      </c>
      <c r="D264" s="17">
        <v>4150853.93</v>
      </c>
      <c r="F264" s="19" t="s">
        <v>308</v>
      </c>
      <c r="G264" s="37">
        <v>24720687.809999999</v>
      </c>
    </row>
    <row r="265" spans="1:7" ht="15">
      <c r="A265" s="16" t="s">
        <v>73</v>
      </c>
      <c r="B265" s="16" t="s">
        <v>78</v>
      </c>
      <c r="C265" s="16" t="s">
        <v>342</v>
      </c>
      <c r="D265" s="17">
        <v>1001356.46</v>
      </c>
      <c r="F265" s="19" t="s">
        <v>309</v>
      </c>
      <c r="G265" s="37">
        <v>94059.54</v>
      </c>
    </row>
    <row r="266" spans="1:7" ht="15">
      <c r="A266" s="16" t="s">
        <v>73</v>
      </c>
      <c r="B266" s="16" t="s">
        <v>78</v>
      </c>
      <c r="C266" s="16" t="s">
        <v>343</v>
      </c>
      <c r="D266" s="17">
        <v>1428253.34</v>
      </c>
      <c r="F266" s="19" t="s">
        <v>310</v>
      </c>
      <c r="G266" s="37">
        <v>8068938.1799999997</v>
      </c>
    </row>
    <row r="267" spans="1:7" ht="15">
      <c r="A267" s="16" t="s">
        <v>73</v>
      </c>
      <c r="B267" s="16" t="s">
        <v>78</v>
      </c>
      <c r="C267" s="16" t="s">
        <v>344</v>
      </c>
      <c r="D267" s="17">
        <v>13239.57</v>
      </c>
      <c r="F267" s="19" t="s">
        <v>311</v>
      </c>
      <c r="G267" s="37">
        <v>8601215.3699999992</v>
      </c>
    </row>
    <row r="268" spans="1:7" ht="15">
      <c r="A268" s="16" t="s">
        <v>73</v>
      </c>
      <c r="B268" s="16" t="s">
        <v>78</v>
      </c>
      <c r="C268" s="16" t="s">
        <v>345</v>
      </c>
      <c r="D268" s="17">
        <v>18840</v>
      </c>
      <c r="F268" s="19" t="s">
        <v>312</v>
      </c>
      <c r="G268" s="37">
        <v>4975078.3099999996</v>
      </c>
    </row>
    <row r="269" spans="1:7" ht="15">
      <c r="A269" s="16" t="s">
        <v>73</v>
      </c>
      <c r="B269" s="16" t="s">
        <v>78</v>
      </c>
      <c r="C269" s="16" t="s">
        <v>346</v>
      </c>
      <c r="D269" s="17">
        <v>280117.87</v>
      </c>
      <c r="F269" s="19" t="s">
        <v>313</v>
      </c>
      <c r="G269" s="37">
        <v>3379534.48</v>
      </c>
    </row>
    <row r="270" spans="1:7" ht="15">
      <c r="A270" s="16" t="s">
        <v>73</v>
      </c>
      <c r="B270" s="16" t="s">
        <v>78</v>
      </c>
      <c r="C270" s="16" t="s">
        <v>347</v>
      </c>
      <c r="D270" s="17">
        <v>161455.44</v>
      </c>
      <c r="F270" s="19" t="s">
        <v>314</v>
      </c>
      <c r="G270" s="37">
        <v>246602.58</v>
      </c>
    </row>
    <row r="271" spans="1:7" ht="15">
      <c r="A271" s="16" t="s">
        <v>73</v>
      </c>
      <c r="B271" s="16" t="s">
        <v>78</v>
      </c>
      <c r="C271" s="16" t="s">
        <v>348</v>
      </c>
      <c r="D271" s="17">
        <v>331655.13</v>
      </c>
      <c r="F271" s="19" t="s">
        <v>315</v>
      </c>
      <c r="G271" s="37">
        <v>4065550.81</v>
      </c>
    </row>
    <row r="272" spans="1:7" ht="15">
      <c r="A272" s="16" t="s">
        <v>73</v>
      </c>
      <c r="B272" s="16" t="s">
        <v>78</v>
      </c>
      <c r="C272" s="16" t="s">
        <v>349</v>
      </c>
      <c r="D272" s="17">
        <v>286365.28999999998</v>
      </c>
      <c r="F272" s="19" t="s">
        <v>316</v>
      </c>
      <c r="G272" s="37">
        <v>1533323.54</v>
      </c>
    </row>
    <row r="273" spans="1:7" ht="15">
      <c r="A273" s="16" t="s">
        <v>73</v>
      </c>
      <c r="B273" s="16" t="s">
        <v>78</v>
      </c>
      <c r="C273" s="16" t="s">
        <v>350</v>
      </c>
      <c r="D273" s="17">
        <v>25147.74</v>
      </c>
      <c r="F273" s="19" t="s">
        <v>317</v>
      </c>
      <c r="G273" s="37">
        <v>629064.25</v>
      </c>
    </row>
    <row r="274" spans="1:7" ht="15">
      <c r="A274" s="16" t="s">
        <v>73</v>
      </c>
      <c r="B274" s="16" t="s">
        <v>78</v>
      </c>
      <c r="C274" s="16" t="s">
        <v>351</v>
      </c>
      <c r="D274" s="17">
        <v>145311.63</v>
      </c>
      <c r="F274" s="19" t="s">
        <v>318</v>
      </c>
      <c r="G274" s="37">
        <v>1903163.02</v>
      </c>
    </row>
    <row r="275" spans="1:7" ht="15">
      <c r="A275" s="16" t="s">
        <v>73</v>
      </c>
      <c r="B275" s="16" t="s">
        <v>78</v>
      </c>
      <c r="C275" s="16" t="s">
        <v>352</v>
      </c>
      <c r="D275" s="17">
        <v>51117</v>
      </c>
      <c r="F275" s="19" t="s">
        <v>319</v>
      </c>
      <c r="G275" s="37">
        <v>45550451.710000001</v>
      </c>
    </row>
    <row r="276" spans="1:7" ht="15">
      <c r="A276" s="16" t="s">
        <v>73</v>
      </c>
      <c r="B276" s="16" t="s">
        <v>78</v>
      </c>
      <c r="C276" s="16" t="s">
        <v>353</v>
      </c>
      <c r="D276" s="17">
        <v>47652.76</v>
      </c>
      <c r="F276" s="19" t="s">
        <v>320</v>
      </c>
      <c r="G276" s="37">
        <v>-17020.72</v>
      </c>
    </row>
    <row r="277" spans="1:7" ht="15">
      <c r="A277" s="16" t="s">
        <v>73</v>
      </c>
      <c r="B277" s="16" t="s">
        <v>78</v>
      </c>
      <c r="C277" s="16" t="s">
        <v>354</v>
      </c>
      <c r="D277" s="17">
        <v>49143.3</v>
      </c>
      <c r="F277" s="19" t="s">
        <v>321</v>
      </c>
      <c r="G277" s="37">
        <v>4150853.93</v>
      </c>
    </row>
    <row r="278" spans="1:7" ht="15">
      <c r="A278" s="16" t="s">
        <v>73</v>
      </c>
      <c r="B278" s="16" t="s">
        <v>78</v>
      </c>
      <c r="C278" s="16" t="s">
        <v>355</v>
      </c>
      <c r="D278" s="17">
        <v>78181.990000000005</v>
      </c>
      <c r="F278" s="19" t="s">
        <v>322</v>
      </c>
      <c r="G278" s="37">
        <v>1788436.51</v>
      </c>
    </row>
    <row r="279" spans="1:7" ht="15">
      <c r="A279" s="16" t="s">
        <v>73</v>
      </c>
      <c r="B279" s="16" t="s">
        <v>78</v>
      </c>
      <c r="C279" s="16" t="s">
        <v>356</v>
      </c>
      <c r="D279" s="17">
        <v>191368.67</v>
      </c>
      <c r="F279" s="19" t="s">
        <v>323</v>
      </c>
      <c r="G279" s="37">
        <v>1769408.59</v>
      </c>
    </row>
    <row r="280" spans="1:7" ht="15">
      <c r="A280" s="16" t="s">
        <v>73</v>
      </c>
      <c r="B280" s="16" t="s">
        <v>78</v>
      </c>
      <c r="C280" s="16" t="s">
        <v>357</v>
      </c>
      <c r="D280" s="17">
        <v>174446.57</v>
      </c>
      <c r="F280" s="19" t="s">
        <v>324</v>
      </c>
      <c r="G280" s="37">
        <v>358222.83</v>
      </c>
    </row>
    <row r="281" spans="1:7" ht="15">
      <c r="A281" s="16" t="s">
        <v>73</v>
      </c>
      <c r="B281" s="16" t="s">
        <v>78</v>
      </c>
      <c r="C281" s="16" t="s">
        <v>358</v>
      </c>
      <c r="D281" s="17">
        <v>5602266.3499999996</v>
      </c>
      <c r="F281" s="19" t="s">
        <v>325</v>
      </c>
      <c r="G281" s="37">
        <v>-532882.99999999988</v>
      </c>
    </row>
    <row r="282" spans="1:7" ht="15">
      <c r="A282" s="16" t="s">
        <v>73</v>
      </c>
      <c r="B282" s="16" t="s">
        <v>78</v>
      </c>
      <c r="C282" s="16" t="s">
        <v>359</v>
      </c>
      <c r="D282" s="17">
        <v>1490722.05</v>
      </c>
      <c r="F282" s="19" t="s">
        <v>326</v>
      </c>
      <c r="G282" s="37">
        <v>-1640349.03</v>
      </c>
    </row>
    <row r="283" spans="1:7" ht="15">
      <c r="A283" s="16" t="s">
        <v>73</v>
      </c>
      <c r="B283" s="16" t="s">
        <v>78</v>
      </c>
      <c r="C283" s="16" t="s">
        <v>360</v>
      </c>
      <c r="D283" s="17">
        <v>2400382.19</v>
      </c>
      <c r="F283" s="19" t="s">
        <v>327</v>
      </c>
      <c r="G283" s="37">
        <v>1073571.51</v>
      </c>
    </row>
    <row r="284" spans="1:7" ht="15">
      <c r="A284" s="16" t="s">
        <v>73</v>
      </c>
      <c r="B284" s="16" t="s">
        <v>78</v>
      </c>
      <c r="C284" s="16" t="s">
        <v>361</v>
      </c>
      <c r="D284" s="17">
        <v>156270.20000000001</v>
      </c>
      <c r="F284" s="19" t="s">
        <v>328</v>
      </c>
      <c r="G284" s="37">
        <v>-104413.19</v>
      </c>
    </row>
    <row r="285" spans="1:7" ht="15">
      <c r="A285" s="16" t="s">
        <v>73</v>
      </c>
      <c r="B285" s="16" t="s">
        <v>78</v>
      </c>
      <c r="C285" s="16" t="s">
        <v>362</v>
      </c>
      <c r="D285" s="17">
        <v>1059362</v>
      </c>
      <c r="F285" s="19" t="s">
        <v>329</v>
      </c>
      <c r="G285" s="37">
        <v>583879.11999999988</v>
      </c>
    </row>
    <row r="286" spans="1:7" ht="15">
      <c r="A286" s="16" t="s">
        <v>73</v>
      </c>
      <c r="B286" s="16" t="s">
        <v>78</v>
      </c>
      <c r="C286" s="16" t="s">
        <v>363</v>
      </c>
      <c r="D286" s="17">
        <v>551309.87</v>
      </c>
      <c r="F286" s="19" t="s">
        <v>330</v>
      </c>
      <c r="G286" s="37">
        <v>105762.69</v>
      </c>
    </row>
    <row r="287" spans="1:7" ht="15">
      <c r="A287" s="16" t="s">
        <v>73</v>
      </c>
      <c r="B287" s="16" t="s">
        <v>78</v>
      </c>
      <c r="C287" s="16" t="s">
        <v>364</v>
      </c>
      <c r="D287" s="17">
        <v>1106.52</v>
      </c>
      <c r="F287" s="19" t="s">
        <v>331</v>
      </c>
      <c r="G287" s="37">
        <v>-1072484.5900000001</v>
      </c>
    </row>
    <row r="288" spans="1:7" ht="15">
      <c r="A288" s="16" t="s">
        <v>73</v>
      </c>
      <c r="B288" s="16" t="s">
        <v>78</v>
      </c>
      <c r="C288" s="16" t="s">
        <v>365</v>
      </c>
      <c r="D288" s="17">
        <v>1360</v>
      </c>
      <c r="F288" s="19" t="s">
        <v>332</v>
      </c>
      <c r="G288" s="37">
        <v>-119577.39</v>
      </c>
    </row>
    <row r="289" spans="1:7" ht="15">
      <c r="A289" s="16" t="s">
        <v>73</v>
      </c>
      <c r="B289" s="16" t="s">
        <v>78</v>
      </c>
      <c r="C289" s="16" t="s">
        <v>366</v>
      </c>
      <c r="D289" s="17">
        <v>43726.67</v>
      </c>
      <c r="F289" s="19" t="s">
        <v>333</v>
      </c>
      <c r="G289" s="37">
        <v>-14105.49</v>
      </c>
    </row>
    <row r="290" spans="1:7" ht="15">
      <c r="A290" s="16" t="s">
        <v>73</v>
      </c>
      <c r="B290" s="16" t="s">
        <v>78</v>
      </c>
      <c r="C290" s="16" t="s">
        <v>367</v>
      </c>
      <c r="D290" s="17">
        <v>-17020.72</v>
      </c>
      <c r="F290" s="19" t="s">
        <v>334</v>
      </c>
      <c r="G290" s="37">
        <v>342380.9</v>
      </c>
    </row>
    <row r="291" spans="1:7" ht="15">
      <c r="A291" s="16" t="s">
        <v>73</v>
      </c>
      <c r="B291" s="16" t="s">
        <v>78</v>
      </c>
      <c r="C291" s="16" t="s">
        <v>368</v>
      </c>
      <c r="D291" s="17">
        <v>941022.98</v>
      </c>
      <c r="F291" s="19" t="s">
        <v>335</v>
      </c>
      <c r="G291" s="37">
        <v>303317.59000000003</v>
      </c>
    </row>
    <row r="292" spans="1:7" ht="15">
      <c r="A292" s="16" t="s">
        <v>73</v>
      </c>
      <c r="B292" s="16" t="s">
        <v>78</v>
      </c>
      <c r="C292" s="16" t="s">
        <v>369</v>
      </c>
      <c r="D292" s="17">
        <v>941022.98</v>
      </c>
      <c r="F292" s="19" t="s">
        <v>336</v>
      </c>
      <c r="G292" s="37">
        <v>-91060.57</v>
      </c>
    </row>
    <row r="293" spans="1:7" ht="15">
      <c r="A293" s="16" t="s">
        <v>73</v>
      </c>
      <c r="B293" s="16" t="s">
        <v>78</v>
      </c>
      <c r="C293" s="16" t="s">
        <v>370</v>
      </c>
      <c r="D293" s="17">
        <v>46933675.689999998</v>
      </c>
      <c r="F293" s="19" t="s">
        <v>337</v>
      </c>
      <c r="G293" s="37">
        <v>119867.94</v>
      </c>
    </row>
    <row r="294" spans="1:7" ht="15">
      <c r="A294" s="16" t="s">
        <v>73</v>
      </c>
      <c r="B294" s="16" t="s">
        <v>78</v>
      </c>
      <c r="C294" s="16" t="s">
        <v>371</v>
      </c>
      <c r="D294" s="17">
        <v>709933.82</v>
      </c>
      <c r="F294" s="19" t="s">
        <v>338</v>
      </c>
      <c r="G294" s="37">
        <v>-91101.79</v>
      </c>
    </row>
    <row r="295" spans="1:7" ht="15">
      <c r="A295" s="16" t="s">
        <v>73</v>
      </c>
      <c r="B295" s="16" t="s">
        <v>78</v>
      </c>
      <c r="C295" s="16" t="s">
        <v>372</v>
      </c>
      <c r="D295" s="17">
        <v>1650956.8</v>
      </c>
      <c r="F295" s="19" t="s">
        <v>430</v>
      </c>
      <c r="G295" s="37">
        <v>356226</v>
      </c>
    </row>
    <row r="296" spans="1:7" ht="15">
      <c r="A296" s="16" t="s">
        <v>73</v>
      </c>
      <c r="B296" s="16" t="s">
        <v>78</v>
      </c>
      <c r="C296" s="16" t="s">
        <v>373</v>
      </c>
      <c r="D296" s="17">
        <v>40210758.020000003</v>
      </c>
      <c r="F296" s="19" t="s">
        <v>431</v>
      </c>
      <c r="G296" s="37">
        <v>171698.25</v>
      </c>
    </row>
    <row r="297" spans="1:7" ht="15">
      <c r="A297" s="16" t="s">
        <v>73</v>
      </c>
      <c r="B297" s="16" t="s">
        <v>78</v>
      </c>
      <c r="C297" s="16" t="s">
        <v>374</v>
      </c>
      <c r="D297" s="17">
        <v>1.0002</v>
      </c>
      <c r="F297" s="19" t="s">
        <v>339</v>
      </c>
      <c r="G297" s="37">
        <v>1673929.17</v>
      </c>
    </row>
    <row r="298" spans="1:7" ht="15">
      <c r="A298" s="16" t="s">
        <v>73</v>
      </c>
      <c r="B298" s="16" t="s">
        <v>78</v>
      </c>
      <c r="C298" s="16" t="s">
        <v>375</v>
      </c>
      <c r="D298" s="17">
        <v>1427749.34</v>
      </c>
      <c r="F298" s="19" t="s">
        <v>340</v>
      </c>
      <c r="G298" s="37">
        <v>24782637.960000001</v>
      </c>
    </row>
    <row r="299" spans="1:7" ht="15">
      <c r="A299" s="16" t="s">
        <v>73</v>
      </c>
      <c r="B299" s="16" t="s">
        <v>78</v>
      </c>
      <c r="C299" s="16" t="s">
        <v>376</v>
      </c>
      <c r="D299" s="17">
        <v>0.92569999999999997</v>
      </c>
      <c r="F299" s="19" t="s">
        <v>341</v>
      </c>
      <c r="G299" s="37">
        <v>4150853.93</v>
      </c>
    </row>
    <row r="300" spans="1:7" ht="15">
      <c r="A300" s="16" t="s">
        <v>73</v>
      </c>
      <c r="B300" s="16" t="s">
        <v>78</v>
      </c>
      <c r="C300" s="16" t="s">
        <v>377</v>
      </c>
      <c r="D300" s="17">
        <v>7124.3395</v>
      </c>
      <c r="F300" s="19" t="s">
        <v>342</v>
      </c>
      <c r="G300" s="37">
        <v>1001356.46</v>
      </c>
    </row>
    <row r="301" spans="1:7" ht="15">
      <c r="A301" s="16" t="s">
        <v>73</v>
      </c>
      <c r="B301" s="16" t="s">
        <v>78</v>
      </c>
      <c r="C301" s="16" t="s">
        <v>378</v>
      </c>
      <c r="D301" s="17">
        <v>416.09249999999997</v>
      </c>
      <c r="F301" s="19" t="s">
        <v>343</v>
      </c>
      <c r="G301" s="37">
        <v>1428253.34</v>
      </c>
    </row>
    <row r="302" spans="1:7" ht="15">
      <c r="A302" s="16" t="s">
        <v>73</v>
      </c>
      <c r="B302" s="16" t="s">
        <v>78</v>
      </c>
      <c r="C302" s="16" t="s">
        <v>379</v>
      </c>
      <c r="D302" s="17">
        <v>-35.005200000000002</v>
      </c>
      <c r="F302" s="19" t="s">
        <v>344</v>
      </c>
      <c r="G302" s="37">
        <v>13239.57</v>
      </c>
    </row>
    <row r="303" spans="1:7" ht="15">
      <c r="A303" s="16" t="s">
        <v>73</v>
      </c>
      <c r="B303" s="16" t="s">
        <v>78</v>
      </c>
      <c r="C303" s="16" t="s">
        <v>380</v>
      </c>
      <c r="D303" s="17">
        <v>3366619.05</v>
      </c>
      <c r="F303" s="19" t="s">
        <v>345</v>
      </c>
      <c r="G303" s="37">
        <v>18840</v>
      </c>
    </row>
    <row r="304" spans="1:7" ht="15">
      <c r="A304" s="16" t="s">
        <v>73</v>
      </c>
      <c r="B304" s="16" t="s">
        <v>78</v>
      </c>
      <c r="C304" s="16" t="s">
        <v>381</v>
      </c>
      <c r="D304" s="17">
        <v>-3355619.05</v>
      </c>
      <c r="F304" s="19" t="s">
        <v>346</v>
      </c>
      <c r="G304" s="37">
        <v>280117.87</v>
      </c>
    </row>
    <row r="305" spans="1:7" ht="15">
      <c r="A305" s="16" t="s">
        <v>73</v>
      </c>
      <c r="B305" s="16" t="s">
        <v>78</v>
      </c>
      <c r="C305" s="16" t="s">
        <v>382</v>
      </c>
      <c r="D305" s="17">
        <v>137645.15</v>
      </c>
      <c r="F305" s="19" t="s">
        <v>347</v>
      </c>
      <c r="G305" s="37">
        <v>161455.44</v>
      </c>
    </row>
    <row r="306" spans="1:7" ht="15">
      <c r="A306" s="16" t="s">
        <v>73</v>
      </c>
      <c r="B306" s="16" t="s">
        <v>78</v>
      </c>
      <c r="C306" s="16" t="s">
        <v>383</v>
      </c>
      <c r="D306" s="17">
        <v>-26550</v>
      </c>
      <c r="F306" s="19" t="s">
        <v>348</v>
      </c>
      <c r="G306" s="37">
        <v>331655.13</v>
      </c>
    </row>
    <row r="307" spans="1:7" ht="15">
      <c r="A307" s="16" t="s">
        <v>73</v>
      </c>
      <c r="B307" s="16" t="s">
        <v>78</v>
      </c>
      <c r="C307" s="16" t="s">
        <v>384</v>
      </c>
      <c r="D307" s="17">
        <v>6708.2470000000003</v>
      </c>
      <c r="F307" s="19" t="s">
        <v>349</v>
      </c>
      <c r="G307" s="37">
        <v>286365.28999999998</v>
      </c>
    </row>
    <row r="308" spans="1:7" ht="15">
      <c r="A308" s="16" t="s">
        <v>73</v>
      </c>
      <c r="B308" s="16" t="s">
        <v>78</v>
      </c>
      <c r="C308" s="16" t="s">
        <v>385</v>
      </c>
      <c r="D308" s="17">
        <v>44.378700000000002</v>
      </c>
      <c r="F308" s="19" t="s">
        <v>350</v>
      </c>
      <c r="G308" s="37">
        <v>25147.74</v>
      </c>
    </row>
    <row r="309" spans="1:7" ht="15">
      <c r="A309" s="16" t="s">
        <v>73</v>
      </c>
      <c r="B309" s="16" t="s">
        <v>78</v>
      </c>
      <c r="C309" s="16" t="s">
        <v>386</v>
      </c>
      <c r="D309" s="17">
        <v>11011898</v>
      </c>
      <c r="F309" s="19" t="s">
        <v>351</v>
      </c>
      <c r="G309" s="37">
        <v>145311.63</v>
      </c>
    </row>
    <row r="310" spans="1:7" ht="15">
      <c r="A310" s="16" t="s">
        <v>73</v>
      </c>
      <c r="B310" s="16" t="s">
        <v>78</v>
      </c>
      <c r="C310" s="16" t="s">
        <v>387</v>
      </c>
      <c r="D310" s="17">
        <v>32067082</v>
      </c>
      <c r="F310" s="19" t="s">
        <v>352</v>
      </c>
      <c r="G310" s="37">
        <v>51117</v>
      </c>
    </row>
    <row r="311" spans="1:7" ht="15">
      <c r="A311" s="16" t="s">
        <v>73</v>
      </c>
      <c r="B311" s="16" t="s">
        <v>78</v>
      </c>
      <c r="C311" s="16" t="s">
        <v>388</v>
      </c>
      <c r="D311" s="17">
        <v>3186559</v>
      </c>
      <c r="F311" s="19" t="s">
        <v>353</v>
      </c>
      <c r="G311" s="37">
        <v>47652.76</v>
      </c>
    </row>
    <row r="312" spans="1:7" ht="15">
      <c r="A312" s="16" t="s">
        <v>73</v>
      </c>
      <c r="B312" s="16" t="s">
        <v>78</v>
      </c>
      <c r="C312" s="16" t="s">
        <v>389</v>
      </c>
      <c r="D312" s="17">
        <v>714865</v>
      </c>
      <c r="F312" s="19" t="s">
        <v>354</v>
      </c>
      <c r="G312" s="37">
        <v>49143.3</v>
      </c>
    </row>
    <row r="313" spans="1:7" ht="15">
      <c r="A313" s="16" t="s">
        <v>73</v>
      </c>
      <c r="B313" s="16" t="s">
        <v>78</v>
      </c>
      <c r="C313" s="16" t="s">
        <v>390</v>
      </c>
      <c r="D313" s="17">
        <v>164770</v>
      </c>
      <c r="F313" s="19" t="s">
        <v>355</v>
      </c>
      <c r="G313" s="37">
        <v>78181.990000000005</v>
      </c>
    </row>
    <row r="314" spans="1:7" ht="15">
      <c r="A314" s="16" t="s">
        <v>73</v>
      </c>
      <c r="B314" s="16" t="s">
        <v>78</v>
      </c>
      <c r="C314" s="16" t="s">
        <v>391</v>
      </c>
      <c r="D314" s="17">
        <v>46430309</v>
      </c>
      <c r="F314" s="19" t="s">
        <v>356</v>
      </c>
      <c r="G314" s="37">
        <v>191368.67</v>
      </c>
    </row>
    <row r="315" spans="1:7" ht="15">
      <c r="A315" s="16" t="s">
        <v>73</v>
      </c>
      <c r="B315" s="16" t="s">
        <v>78</v>
      </c>
      <c r="C315" s="16" t="s">
        <v>392</v>
      </c>
      <c r="D315" s="17">
        <v>25754885</v>
      </c>
      <c r="F315" s="19" t="s">
        <v>357</v>
      </c>
      <c r="G315" s="37">
        <v>174446.57</v>
      </c>
    </row>
    <row r="316" spans="1:7" ht="15">
      <c r="A316" s="16" t="s">
        <v>73</v>
      </c>
      <c r="B316" s="16" t="s">
        <v>78</v>
      </c>
      <c r="C316" s="16" t="s">
        <v>393</v>
      </c>
      <c r="D316" s="17">
        <v>696924</v>
      </c>
      <c r="F316" s="19" t="s">
        <v>358</v>
      </c>
      <c r="G316" s="37">
        <v>5602266.3499999996</v>
      </c>
    </row>
    <row r="317" spans="1:7" ht="15">
      <c r="A317" s="16" t="s">
        <v>73</v>
      </c>
      <c r="B317" s="16" t="s">
        <v>78</v>
      </c>
      <c r="C317" s="16" t="s">
        <v>394</v>
      </c>
      <c r="D317" s="17">
        <v>5032633</v>
      </c>
      <c r="F317" s="19" t="s">
        <v>359</v>
      </c>
      <c r="G317" s="37">
        <v>1490722.05</v>
      </c>
    </row>
    <row r="318" spans="1:7" ht="15">
      <c r="A318" s="16" t="s">
        <v>73</v>
      </c>
      <c r="B318" s="16" t="s">
        <v>78</v>
      </c>
      <c r="C318" s="16" t="s">
        <v>395</v>
      </c>
      <c r="D318" s="17">
        <v>1437438</v>
      </c>
      <c r="F318" s="19" t="s">
        <v>360</v>
      </c>
      <c r="G318" s="37">
        <v>2400382.19</v>
      </c>
    </row>
    <row r="319" spans="1:7" ht="15">
      <c r="A319" s="16" t="s">
        <v>73</v>
      </c>
      <c r="B319" s="16" t="s">
        <v>78</v>
      </c>
      <c r="C319" s="16" t="s">
        <v>396</v>
      </c>
      <c r="D319" s="17">
        <v>1572434</v>
      </c>
      <c r="F319" s="19" t="s">
        <v>361</v>
      </c>
      <c r="G319" s="37">
        <v>156270.20000000001</v>
      </c>
    </row>
    <row r="320" spans="1:7" ht="15">
      <c r="A320" s="16" t="s">
        <v>73</v>
      </c>
      <c r="B320" s="16" t="s">
        <v>78</v>
      </c>
      <c r="C320" s="16" t="s">
        <v>397</v>
      </c>
      <c r="D320" s="17">
        <v>662592</v>
      </c>
      <c r="F320" s="19" t="s">
        <v>362</v>
      </c>
      <c r="G320" s="37">
        <v>1059362</v>
      </c>
    </row>
    <row r="321" spans="1:7" ht="15">
      <c r="A321" s="16" t="s">
        <v>73</v>
      </c>
      <c r="B321" s="16" t="s">
        <v>78</v>
      </c>
      <c r="C321" s="16" t="s">
        <v>398</v>
      </c>
      <c r="D321" s="17">
        <v>9553001</v>
      </c>
      <c r="F321" s="19" t="s">
        <v>363</v>
      </c>
      <c r="G321" s="37">
        <v>551309.87</v>
      </c>
    </row>
    <row r="322" spans="1:7" ht="15">
      <c r="A322" s="16" t="s">
        <v>73</v>
      </c>
      <c r="B322" s="16" t="s">
        <v>78</v>
      </c>
      <c r="C322" s="16" t="s">
        <v>399</v>
      </c>
      <c r="D322" s="17">
        <v>442201</v>
      </c>
      <c r="F322" s="19" t="s">
        <v>364</v>
      </c>
      <c r="G322" s="37">
        <v>1106.52</v>
      </c>
    </row>
    <row r="323" spans="1:7" ht="15">
      <c r="A323" s="16" t="s">
        <v>73</v>
      </c>
      <c r="B323" s="16" t="s">
        <v>78</v>
      </c>
      <c r="C323" s="16" t="s">
        <v>400</v>
      </c>
      <c r="D323" s="17">
        <v>45988108</v>
      </c>
      <c r="F323" s="19" t="s">
        <v>365</v>
      </c>
      <c r="G323" s="37">
        <v>1360</v>
      </c>
    </row>
    <row r="324" spans="1:7" ht="15">
      <c r="A324" s="16" t="s">
        <v>73</v>
      </c>
      <c r="B324" s="16" t="s">
        <v>78</v>
      </c>
      <c r="C324" s="16" t="s">
        <v>401</v>
      </c>
      <c r="D324" s="17">
        <v>442201</v>
      </c>
      <c r="F324" s="19" t="s">
        <v>366</v>
      </c>
      <c r="G324" s="37">
        <v>43726.67</v>
      </c>
    </row>
    <row r="325" spans="1:7" ht="15">
      <c r="A325" s="16" t="s">
        <v>73</v>
      </c>
      <c r="B325" s="16" t="s">
        <v>78</v>
      </c>
      <c r="C325" s="16" t="s">
        <v>402</v>
      </c>
      <c r="D325" s="17">
        <v>46430309</v>
      </c>
      <c r="F325" s="19" t="s">
        <v>367</v>
      </c>
      <c r="G325" s="37">
        <v>-17020.72</v>
      </c>
    </row>
    <row r="326" spans="1:7" ht="15">
      <c r="A326" s="16" t="s">
        <v>73</v>
      </c>
      <c r="B326" s="16" t="s">
        <v>78</v>
      </c>
      <c r="C326" s="16" t="s">
        <v>403</v>
      </c>
      <c r="D326" s="17">
        <v>1527233</v>
      </c>
      <c r="F326" s="19" t="s">
        <v>368</v>
      </c>
      <c r="G326" s="37">
        <v>1995732.29</v>
      </c>
    </row>
    <row r="327" spans="1:7" ht="15">
      <c r="A327" s="16" t="s">
        <v>73</v>
      </c>
      <c r="B327" s="16" t="s">
        <v>78</v>
      </c>
      <c r="C327" s="16" t="s">
        <v>404</v>
      </c>
      <c r="D327" s="17">
        <v>1969434</v>
      </c>
      <c r="F327" s="19" t="s">
        <v>472</v>
      </c>
      <c r="G327" s="37">
        <v>-262076</v>
      </c>
    </row>
    <row r="328" spans="1:7" ht="15">
      <c r="A328" s="16" t="s">
        <v>73</v>
      </c>
      <c r="B328" s="16" t="s">
        <v>78</v>
      </c>
      <c r="C328" s="16" t="s">
        <v>405</v>
      </c>
      <c r="D328" s="17">
        <v>83386</v>
      </c>
      <c r="F328" s="19" t="s">
        <v>473</v>
      </c>
      <c r="G328" s="37">
        <v>-262076</v>
      </c>
    </row>
    <row r="329" spans="1:7" ht="15">
      <c r="A329" s="16" t="s">
        <v>73</v>
      </c>
      <c r="B329" s="16" t="s">
        <v>78</v>
      </c>
      <c r="C329" s="16" t="s">
        <v>406</v>
      </c>
      <c r="D329" s="17">
        <v>240158</v>
      </c>
      <c r="F329" s="19" t="s">
        <v>369</v>
      </c>
      <c r="G329" s="37">
        <v>1995732.29</v>
      </c>
    </row>
    <row r="330" spans="1:7" ht="15">
      <c r="A330" s="16" t="s">
        <v>73</v>
      </c>
      <c r="B330" s="16" t="s">
        <v>78</v>
      </c>
      <c r="C330" s="16" t="s">
        <v>407</v>
      </c>
      <c r="D330" s="17">
        <v>3478037.11</v>
      </c>
      <c r="F330" s="19" t="s">
        <v>370</v>
      </c>
      <c r="G330" s="37">
        <v>53964150.119999997</v>
      </c>
    </row>
    <row r="331" spans="1:7" ht="15">
      <c r="A331" s="16" t="s">
        <v>73</v>
      </c>
      <c r="B331" s="16" t="s">
        <v>78</v>
      </c>
      <c r="C331" s="16" t="s">
        <v>408</v>
      </c>
      <c r="D331" s="17">
        <v>43307.31</v>
      </c>
      <c r="F331" s="19" t="s">
        <v>371</v>
      </c>
      <c r="G331" s="37">
        <v>835745.49</v>
      </c>
    </row>
    <row r="332" spans="1:7" ht="15">
      <c r="A332" s="16" t="s">
        <v>73</v>
      </c>
      <c r="B332" s="16" t="s">
        <v>78</v>
      </c>
      <c r="C332" s="16" t="s">
        <v>409</v>
      </c>
      <c r="D332" s="17">
        <v>99046.38</v>
      </c>
      <c r="F332" s="19" t="s">
        <v>372</v>
      </c>
      <c r="G332" s="37">
        <v>2831477.7800000003</v>
      </c>
    </row>
    <row r="333" spans="1:7" ht="15">
      <c r="A333" s="16" t="s">
        <v>73</v>
      </c>
      <c r="B333" s="16" t="s">
        <v>78</v>
      </c>
      <c r="C333" s="16" t="s">
        <v>410</v>
      </c>
      <c r="D333" s="17">
        <v>3478037.11</v>
      </c>
      <c r="F333" s="19" t="s">
        <v>447</v>
      </c>
      <c r="G333" s="37">
        <v>328835.42</v>
      </c>
    </row>
    <row r="334" spans="1:7" ht="15">
      <c r="A334" s="16" t="s">
        <v>73</v>
      </c>
      <c r="B334" s="16" t="s">
        <v>411</v>
      </c>
      <c r="C334" s="16" t="s">
        <v>412</v>
      </c>
      <c r="D334" s="17">
        <v>9951.2000000000007</v>
      </c>
      <c r="F334" s="19" t="s">
        <v>474</v>
      </c>
      <c r="G334" s="37">
        <v>14115.75</v>
      </c>
    </row>
    <row r="335" spans="1:7" ht="15">
      <c r="A335" s="16" t="s">
        <v>73</v>
      </c>
      <c r="B335" s="16" t="s">
        <v>411</v>
      </c>
      <c r="C335" s="16" t="s">
        <v>413</v>
      </c>
      <c r="D335" s="17">
        <v>2576.86</v>
      </c>
      <c r="F335" s="19" t="s">
        <v>418</v>
      </c>
      <c r="G335" s="37">
        <v>55048.800000000003</v>
      </c>
    </row>
    <row r="336" spans="1:7" ht="15">
      <c r="A336" s="16" t="s">
        <v>73</v>
      </c>
      <c r="B336" s="16" t="s">
        <v>411</v>
      </c>
      <c r="C336" s="16" t="s">
        <v>414</v>
      </c>
      <c r="D336" s="17">
        <v>62074.48</v>
      </c>
      <c r="F336" s="19" t="s">
        <v>419</v>
      </c>
      <c r="G336" s="37">
        <v>197423.14</v>
      </c>
    </row>
    <row r="337" spans="1:7" ht="15">
      <c r="A337" s="16" t="s">
        <v>73</v>
      </c>
      <c r="B337" s="16" t="s">
        <v>411</v>
      </c>
      <c r="C337" s="16" t="s">
        <v>80</v>
      </c>
      <c r="D337" s="17">
        <v>1822994.85</v>
      </c>
      <c r="F337" s="19" t="s">
        <v>420</v>
      </c>
      <c r="G337" s="37">
        <v>112925.52</v>
      </c>
    </row>
    <row r="338" spans="1:7" ht="15">
      <c r="A338" s="16" t="s">
        <v>73</v>
      </c>
      <c r="B338" s="16" t="s">
        <v>411</v>
      </c>
      <c r="C338" s="16" t="s">
        <v>113</v>
      </c>
      <c r="D338" s="17">
        <v>1833597.25</v>
      </c>
      <c r="F338" s="19" t="s">
        <v>373</v>
      </c>
      <c r="G338" s="37">
        <v>40210758.020000003</v>
      </c>
    </row>
    <row r="339" spans="1:7" ht="15">
      <c r="A339" s="16" t="s">
        <v>73</v>
      </c>
      <c r="B339" s="16" t="s">
        <v>411</v>
      </c>
      <c r="C339" s="16" t="s">
        <v>128</v>
      </c>
      <c r="D339" s="17">
        <v>70269.63</v>
      </c>
      <c r="F339" s="19" t="s">
        <v>374</v>
      </c>
      <c r="G339" s="37">
        <v>1.0002</v>
      </c>
    </row>
    <row r="340" spans="1:7" ht="15">
      <c r="A340" s="16" t="s">
        <v>73</v>
      </c>
      <c r="B340" s="16" t="s">
        <v>411</v>
      </c>
      <c r="C340" s="16" t="s">
        <v>136</v>
      </c>
      <c r="D340" s="17">
        <v>17415.25</v>
      </c>
      <c r="F340" s="19" t="s">
        <v>375</v>
      </c>
      <c r="G340" s="37">
        <v>1427749.34</v>
      </c>
    </row>
    <row r="341" spans="1:7" ht="15">
      <c r="A341" s="16" t="s">
        <v>73</v>
      </c>
      <c r="B341" s="16" t="s">
        <v>411</v>
      </c>
      <c r="C341" s="16" t="s">
        <v>415</v>
      </c>
      <c r="D341" s="17">
        <v>2576.86</v>
      </c>
      <c r="F341" s="19" t="s">
        <v>376</v>
      </c>
      <c r="G341" s="37">
        <v>0.92569999999999997</v>
      </c>
    </row>
    <row r="342" spans="1:7" ht="15">
      <c r="A342" s="16" t="s">
        <v>73</v>
      </c>
      <c r="B342" s="16" t="s">
        <v>411</v>
      </c>
      <c r="C342" s="16" t="s">
        <v>142</v>
      </c>
      <c r="D342" s="17">
        <v>1803002.74</v>
      </c>
      <c r="F342" s="19" t="s">
        <v>377</v>
      </c>
      <c r="G342" s="37">
        <v>7124.3395</v>
      </c>
    </row>
    <row r="343" spans="1:7" ht="15">
      <c r="A343" s="16" t="s">
        <v>73</v>
      </c>
      <c r="B343" s="16" t="s">
        <v>411</v>
      </c>
      <c r="C343" s="16" t="s">
        <v>143</v>
      </c>
      <c r="D343" s="17">
        <v>1822994.85</v>
      </c>
      <c r="F343" s="19" t="s">
        <v>378</v>
      </c>
      <c r="G343" s="37">
        <v>416.09249999999997</v>
      </c>
    </row>
    <row r="344" spans="1:7" ht="15">
      <c r="A344" s="16" t="s">
        <v>73</v>
      </c>
      <c r="B344" s="16" t="s">
        <v>411</v>
      </c>
      <c r="C344" s="16" t="s">
        <v>144</v>
      </c>
      <c r="D344" s="17">
        <v>19992.11</v>
      </c>
      <c r="F344" s="19" t="s">
        <v>379</v>
      </c>
      <c r="G344" s="37">
        <v>-35.005200000000002</v>
      </c>
    </row>
    <row r="345" spans="1:7" ht="15">
      <c r="A345" s="16" t="s">
        <v>73</v>
      </c>
      <c r="B345" s="16" t="s">
        <v>411</v>
      </c>
      <c r="C345" s="16" t="s">
        <v>145</v>
      </c>
      <c r="D345" s="17">
        <v>1803002.74</v>
      </c>
      <c r="F345" s="19" t="s">
        <v>380</v>
      </c>
      <c r="G345" s="37">
        <v>3366619.05</v>
      </c>
    </row>
    <row r="346" spans="1:7" ht="15">
      <c r="A346" s="16" t="s">
        <v>73</v>
      </c>
      <c r="B346" s="16" t="s">
        <v>411</v>
      </c>
      <c r="C346" s="16" t="s">
        <v>416</v>
      </c>
      <c r="D346" s="17">
        <v>352827.84</v>
      </c>
      <c r="F346" s="19" t="s">
        <v>381</v>
      </c>
      <c r="G346" s="37">
        <v>-3355619.05</v>
      </c>
    </row>
    <row r="347" spans="1:7" ht="15">
      <c r="A347" s="16" t="s">
        <v>73</v>
      </c>
      <c r="B347" s="16" t="s">
        <v>411</v>
      </c>
      <c r="C347" s="16" t="s">
        <v>148</v>
      </c>
      <c r="D347" s="17">
        <v>65.87</v>
      </c>
      <c r="F347" s="19" t="s">
        <v>382</v>
      </c>
      <c r="G347" s="37">
        <v>137645.15</v>
      </c>
    </row>
    <row r="348" spans="1:7" ht="15">
      <c r="A348" s="16" t="s">
        <v>73</v>
      </c>
      <c r="B348" s="16" t="s">
        <v>411</v>
      </c>
      <c r="C348" s="16" t="s">
        <v>151</v>
      </c>
      <c r="D348" s="17">
        <v>1822928.98</v>
      </c>
      <c r="F348" s="19" t="s">
        <v>383</v>
      </c>
      <c r="G348" s="37">
        <v>-26550</v>
      </c>
    </row>
    <row r="349" spans="1:7" ht="15">
      <c r="A349" s="16" t="s">
        <v>73</v>
      </c>
      <c r="B349" s="16" t="s">
        <v>411</v>
      </c>
      <c r="C349" s="16" t="s">
        <v>417</v>
      </c>
      <c r="D349" s="17">
        <v>684071.59</v>
      </c>
      <c r="F349" s="19" t="s">
        <v>384</v>
      </c>
      <c r="G349" s="37">
        <v>6708.2470000000003</v>
      </c>
    </row>
    <row r="350" spans="1:7" ht="15">
      <c r="A350" s="16" t="s">
        <v>73</v>
      </c>
      <c r="B350" s="16" t="s">
        <v>411</v>
      </c>
      <c r="C350" s="16" t="s">
        <v>161</v>
      </c>
      <c r="D350" s="17">
        <v>74602.539999999994</v>
      </c>
      <c r="F350" s="19" t="s">
        <v>385</v>
      </c>
      <c r="G350" s="37">
        <v>44.378700000000002</v>
      </c>
    </row>
    <row r="351" spans="1:7" ht="15">
      <c r="A351" s="16" t="s">
        <v>73</v>
      </c>
      <c r="B351" s="16" t="s">
        <v>411</v>
      </c>
      <c r="C351" s="16" t="s">
        <v>162</v>
      </c>
      <c r="D351" s="17">
        <v>-30594.51</v>
      </c>
      <c r="F351" s="19" t="s">
        <v>386</v>
      </c>
      <c r="G351" s="37">
        <v>15984831</v>
      </c>
    </row>
    <row r="352" spans="1:7" ht="15">
      <c r="A352" s="16" t="s">
        <v>73</v>
      </c>
      <c r="B352" s="16" t="s">
        <v>411</v>
      </c>
      <c r="C352" s="16" t="s">
        <v>177</v>
      </c>
      <c r="D352" s="17">
        <v>65.87</v>
      </c>
      <c r="F352" s="19" t="s">
        <v>387</v>
      </c>
      <c r="G352" s="37">
        <v>32831296</v>
      </c>
    </row>
    <row r="353" spans="1:7" ht="15">
      <c r="A353" s="16" t="s">
        <v>73</v>
      </c>
      <c r="B353" s="16" t="s">
        <v>411</v>
      </c>
      <c r="C353" s="16" t="s">
        <v>180</v>
      </c>
      <c r="D353" s="17">
        <v>1803002.74</v>
      </c>
      <c r="F353" s="19" t="s">
        <v>388</v>
      </c>
      <c r="G353" s="37">
        <v>3186559</v>
      </c>
    </row>
    <row r="354" spans="1:7" ht="15">
      <c r="A354" s="16" t="s">
        <v>73</v>
      </c>
      <c r="B354" s="16" t="s">
        <v>411</v>
      </c>
      <c r="C354" s="16" t="s">
        <v>260</v>
      </c>
      <c r="D354" s="17">
        <v>44008.03</v>
      </c>
      <c r="F354" s="19" t="s">
        <v>389</v>
      </c>
      <c r="G354" s="37">
        <v>714865</v>
      </c>
    </row>
    <row r="355" spans="1:7" ht="15">
      <c r="A355" s="16" t="s">
        <v>73</v>
      </c>
      <c r="B355" s="16" t="s">
        <v>411</v>
      </c>
      <c r="C355" s="16" t="s">
        <v>264</v>
      </c>
      <c r="D355" s="17">
        <v>44008.03</v>
      </c>
      <c r="F355" s="19" t="s">
        <v>390</v>
      </c>
      <c r="G355" s="37">
        <v>164770</v>
      </c>
    </row>
    <row r="356" spans="1:7" ht="15">
      <c r="A356" s="16" t="s">
        <v>73</v>
      </c>
      <c r="B356" s="16" t="s">
        <v>411</v>
      </c>
      <c r="C356" s="16" t="s">
        <v>272</v>
      </c>
      <c r="D356" s="17">
        <v>-30594.51</v>
      </c>
      <c r="F356" s="19" t="s">
        <v>391</v>
      </c>
      <c r="G356" s="37">
        <v>52167456</v>
      </c>
    </row>
    <row r="357" spans="1:7" ht="15">
      <c r="A357" s="16" t="s">
        <v>73</v>
      </c>
      <c r="B357" s="16" t="s">
        <v>411</v>
      </c>
      <c r="C357" s="16" t="s">
        <v>324</v>
      </c>
      <c r="D357" s="17">
        <v>-133991.97</v>
      </c>
      <c r="F357" s="19" t="s">
        <v>392</v>
      </c>
      <c r="G357" s="37">
        <v>25754885</v>
      </c>
    </row>
    <row r="358" spans="1:7" ht="15">
      <c r="A358" s="16" t="s">
        <v>73</v>
      </c>
      <c r="B358" s="16" t="s">
        <v>411</v>
      </c>
      <c r="C358" s="16" t="s">
        <v>329</v>
      </c>
      <c r="D358" s="17">
        <v>-133991.97</v>
      </c>
      <c r="F358" s="19" t="s">
        <v>393</v>
      </c>
      <c r="G358" s="37">
        <v>696924</v>
      </c>
    </row>
    <row r="359" spans="1:7" ht="15">
      <c r="A359" s="16" t="s">
        <v>73</v>
      </c>
      <c r="B359" s="16" t="s">
        <v>411</v>
      </c>
      <c r="C359" s="16" t="s">
        <v>339</v>
      </c>
      <c r="D359" s="17">
        <v>365397.46</v>
      </c>
      <c r="F359" s="19" t="s">
        <v>394</v>
      </c>
      <c r="G359" s="37">
        <v>5032633</v>
      </c>
    </row>
    <row r="360" spans="1:7" ht="15">
      <c r="A360" s="16" t="s">
        <v>73</v>
      </c>
      <c r="B360" s="16" t="s">
        <v>411</v>
      </c>
      <c r="C360" s="16" t="s">
        <v>368</v>
      </c>
      <c r="D360" s="17">
        <v>231405.49</v>
      </c>
      <c r="F360" s="19" t="s">
        <v>395</v>
      </c>
      <c r="G360" s="37">
        <v>1437438</v>
      </c>
    </row>
    <row r="361" spans="1:7" ht="15">
      <c r="A361" s="16" t="s">
        <v>73</v>
      </c>
      <c r="B361" s="16" t="s">
        <v>411</v>
      </c>
      <c r="C361" s="16" t="s">
        <v>369</v>
      </c>
      <c r="D361" s="17">
        <v>231405.49</v>
      </c>
      <c r="F361" s="19" t="s">
        <v>396</v>
      </c>
      <c r="G361" s="37">
        <v>1572434</v>
      </c>
    </row>
    <row r="362" spans="1:7" ht="15">
      <c r="A362" s="16" t="s">
        <v>73</v>
      </c>
      <c r="B362" s="16" t="s">
        <v>411</v>
      </c>
      <c r="C362" s="16" t="s">
        <v>370</v>
      </c>
      <c r="D362" s="17">
        <v>44008.03</v>
      </c>
      <c r="F362" s="19" t="s">
        <v>397</v>
      </c>
      <c r="G362" s="37">
        <v>662592</v>
      </c>
    </row>
    <row r="363" spans="1:7" ht="15">
      <c r="A363" s="16" t="s">
        <v>73</v>
      </c>
      <c r="B363" s="16" t="s">
        <v>411</v>
      </c>
      <c r="C363" s="16" t="s">
        <v>371</v>
      </c>
      <c r="D363" s="17">
        <v>102117.25</v>
      </c>
      <c r="F363" s="19" t="s">
        <v>398</v>
      </c>
      <c r="G363" s="37">
        <v>9553001</v>
      </c>
    </row>
    <row r="364" spans="1:7" ht="15">
      <c r="A364" s="16" t="s">
        <v>73</v>
      </c>
      <c r="B364" s="16" t="s">
        <v>411</v>
      </c>
      <c r="C364" s="16" t="s">
        <v>372</v>
      </c>
      <c r="D364" s="17">
        <v>333522.74</v>
      </c>
      <c r="F364" s="19" t="s">
        <v>432</v>
      </c>
      <c r="G364" s="37">
        <v>2163872</v>
      </c>
    </row>
    <row r="365" spans="1:7" ht="15">
      <c r="A365" s="16" t="s">
        <v>73</v>
      </c>
      <c r="B365" s="16" t="s">
        <v>411</v>
      </c>
      <c r="C365" s="16" t="s">
        <v>418</v>
      </c>
      <c r="D365" s="17">
        <v>55048.800000000003</v>
      </c>
      <c r="F365" s="19" t="s">
        <v>399</v>
      </c>
      <c r="G365" s="37">
        <v>213454</v>
      </c>
    </row>
    <row r="366" spans="1:7" ht="15">
      <c r="A366" s="16" t="s">
        <v>73</v>
      </c>
      <c r="B366" s="16" t="s">
        <v>411</v>
      </c>
      <c r="C366" s="16" t="s">
        <v>419</v>
      </c>
      <c r="D366" s="17">
        <v>197423.14</v>
      </c>
      <c r="F366" s="19" t="s">
        <v>475</v>
      </c>
      <c r="G366" s="37">
        <v>262076</v>
      </c>
    </row>
    <row r="367" spans="1:7" ht="15">
      <c r="A367" s="16" t="s">
        <v>73</v>
      </c>
      <c r="B367" s="16" t="s">
        <v>411</v>
      </c>
      <c r="C367" s="16" t="s">
        <v>420</v>
      </c>
      <c r="D367" s="17">
        <v>112925.52</v>
      </c>
      <c r="F367" s="19" t="s">
        <v>476</v>
      </c>
      <c r="G367" s="37">
        <v>267076</v>
      </c>
    </row>
    <row r="368" spans="1:7" ht="15">
      <c r="A368" s="16" t="s">
        <v>73</v>
      </c>
      <c r="B368" s="16" t="s">
        <v>411</v>
      </c>
      <c r="C368" s="16" t="s">
        <v>386</v>
      </c>
      <c r="D368" s="17">
        <v>178000</v>
      </c>
      <c r="F368" s="19" t="s">
        <v>400</v>
      </c>
      <c r="G368" s="37">
        <v>53428893</v>
      </c>
    </row>
    <row r="369" spans="1:7" ht="15">
      <c r="A369" s="16" t="s">
        <v>73</v>
      </c>
      <c r="B369" s="16" t="s">
        <v>411</v>
      </c>
      <c r="C369" s="16" t="s">
        <v>391</v>
      </c>
      <c r="D369" s="17">
        <v>178000</v>
      </c>
      <c r="F369" s="19" t="s">
        <v>401</v>
      </c>
      <c r="G369" s="37">
        <v>213454</v>
      </c>
    </row>
    <row r="370" spans="1:7" ht="15">
      <c r="A370" s="16" t="s">
        <v>73</v>
      </c>
      <c r="B370" s="16" t="s">
        <v>411</v>
      </c>
      <c r="C370" s="16" t="s">
        <v>399</v>
      </c>
      <c r="D370" s="17">
        <v>-262000</v>
      </c>
      <c r="F370" s="19" t="s">
        <v>402</v>
      </c>
      <c r="G370" s="37">
        <v>53642347</v>
      </c>
    </row>
    <row r="371" spans="1:7" ht="15">
      <c r="A371" s="16" t="s">
        <v>73</v>
      </c>
      <c r="B371" s="16" t="s">
        <v>411</v>
      </c>
      <c r="C371" s="16" t="s">
        <v>400</v>
      </c>
      <c r="D371" s="17">
        <v>440000</v>
      </c>
      <c r="F371" s="19" t="s">
        <v>403</v>
      </c>
      <c r="G371" s="37">
        <v>8350716</v>
      </c>
    </row>
    <row r="372" spans="1:7" ht="15">
      <c r="A372" s="16" t="s">
        <v>73</v>
      </c>
      <c r="B372" s="16" t="s">
        <v>411</v>
      </c>
      <c r="C372" s="16" t="s">
        <v>401</v>
      </c>
      <c r="D372" s="17">
        <v>-262000</v>
      </c>
      <c r="F372" s="19" t="s">
        <v>404</v>
      </c>
      <c r="G372" s="37">
        <v>8564170</v>
      </c>
    </row>
    <row r="373" spans="1:7" ht="15">
      <c r="A373" s="16" t="s">
        <v>73</v>
      </c>
      <c r="B373" s="16" t="s">
        <v>411</v>
      </c>
      <c r="C373" s="16" t="s">
        <v>402</v>
      </c>
      <c r="D373" s="17">
        <v>178000</v>
      </c>
      <c r="F373" s="19" t="s">
        <v>448</v>
      </c>
      <c r="G373" s="37">
        <v>368315</v>
      </c>
    </row>
    <row r="374" spans="1:7" ht="15">
      <c r="A374" s="16" t="s">
        <v>73</v>
      </c>
      <c r="B374" s="16" t="s">
        <v>411</v>
      </c>
      <c r="C374" s="16" t="s">
        <v>403</v>
      </c>
      <c r="D374" s="17">
        <v>1731480</v>
      </c>
      <c r="F374" s="19" t="s">
        <v>449</v>
      </c>
      <c r="G374" s="37">
        <v>356025</v>
      </c>
    </row>
    <row r="375" spans="1:7" ht="15">
      <c r="A375" s="16" t="s">
        <v>73</v>
      </c>
      <c r="B375" s="16" t="s">
        <v>411</v>
      </c>
      <c r="C375" s="16" t="s">
        <v>404</v>
      </c>
      <c r="D375" s="17">
        <v>1469480</v>
      </c>
      <c r="F375" s="19" t="s">
        <v>450</v>
      </c>
      <c r="G375" s="37">
        <v>40310</v>
      </c>
    </row>
    <row r="376" spans="1:7" ht="15">
      <c r="A376" s="16" t="s">
        <v>73</v>
      </c>
      <c r="B376" s="16" t="s">
        <v>411</v>
      </c>
      <c r="C376" s="16" t="s">
        <v>421</v>
      </c>
      <c r="D376" s="17">
        <v>65000</v>
      </c>
      <c r="F376" s="19" t="s">
        <v>451</v>
      </c>
      <c r="G376" s="37">
        <v>431365</v>
      </c>
    </row>
    <row r="377" spans="1:7" ht="15">
      <c r="A377" s="16" t="s">
        <v>73</v>
      </c>
      <c r="B377" s="16" t="s">
        <v>411</v>
      </c>
      <c r="C377" s="16" t="s">
        <v>422</v>
      </c>
      <c r="D377" s="17">
        <v>200000</v>
      </c>
      <c r="F377" s="19" t="s">
        <v>452</v>
      </c>
      <c r="G377" s="37">
        <v>354311</v>
      </c>
    </row>
    <row r="378" spans="1:7" ht="15">
      <c r="A378" s="16" t="s">
        <v>73</v>
      </c>
      <c r="B378" s="16" t="s">
        <v>411</v>
      </c>
      <c r="C378" s="16" t="s">
        <v>423</v>
      </c>
      <c r="D378" s="17">
        <v>175000</v>
      </c>
      <c r="F378" s="19" t="s">
        <v>453</v>
      </c>
      <c r="G378" s="37">
        <v>368975</v>
      </c>
    </row>
    <row r="379" spans="1:7" ht="15">
      <c r="A379" s="16" t="s">
        <v>73</v>
      </c>
      <c r="B379" s="16" t="s">
        <v>411</v>
      </c>
      <c r="C379" s="16" t="s">
        <v>424</v>
      </c>
      <c r="D379" s="17">
        <v>695833.68</v>
      </c>
      <c r="F379" s="19" t="s">
        <v>454</v>
      </c>
      <c r="G379" s="37">
        <v>438515</v>
      </c>
    </row>
    <row r="380" spans="1:7" ht="15">
      <c r="A380" s="16" t="s">
        <v>73</v>
      </c>
      <c r="B380" s="16" t="s">
        <v>411</v>
      </c>
      <c r="C380" s="16" t="s">
        <v>409</v>
      </c>
      <c r="D380" s="17">
        <v>1107169.06</v>
      </c>
      <c r="F380" s="19" t="s">
        <v>455</v>
      </c>
      <c r="G380" s="37">
        <v>22600</v>
      </c>
    </row>
    <row r="381" spans="1:7" ht="15">
      <c r="A381" s="16" t="s">
        <v>73</v>
      </c>
      <c r="B381" s="16" t="s">
        <v>411</v>
      </c>
      <c r="C381" s="16" t="s">
        <v>410</v>
      </c>
      <c r="D381" s="17">
        <v>695833.68</v>
      </c>
      <c r="F381" s="19" t="s">
        <v>433</v>
      </c>
      <c r="G381" s="37">
        <v>3100000</v>
      </c>
    </row>
    <row r="382" spans="1:7" ht="15">
      <c r="A382" s="16" t="s">
        <v>73</v>
      </c>
      <c r="B382" s="16" t="s">
        <v>425</v>
      </c>
      <c r="C382" s="16" t="s">
        <v>80</v>
      </c>
      <c r="D382" s="17">
        <v>7811593.8099999996</v>
      </c>
      <c r="F382" s="19" t="s">
        <v>477</v>
      </c>
      <c r="G382" s="37">
        <v>262076</v>
      </c>
    </row>
    <row r="383" spans="1:7" ht="15">
      <c r="A383" s="16" t="s">
        <v>73</v>
      </c>
      <c r="B383" s="16" t="s">
        <v>425</v>
      </c>
      <c r="C383" s="16" t="s">
        <v>113</v>
      </c>
      <c r="D383" s="17">
        <v>4266744.4800000004</v>
      </c>
      <c r="F383" s="19" t="s">
        <v>434</v>
      </c>
      <c r="G383" s="37">
        <v>2100000</v>
      </c>
    </row>
    <row r="384" spans="1:7" ht="15">
      <c r="A384" s="16" t="s">
        <v>73</v>
      </c>
      <c r="B384" s="16" t="s">
        <v>425</v>
      </c>
      <c r="C384" s="16" t="s">
        <v>131</v>
      </c>
      <c r="D384" s="17">
        <v>2635583.9</v>
      </c>
      <c r="F384" s="19" t="s">
        <v>435</v>
      </c>
      <c r="G384" s="37">
        <v>4000</v>
      </c>
    </row>
    <row r="385" spans="1:7" ht="15">
      <c r="A385" s="16" t="s">
        <v>73</v>
      </c>
      <c r="B385" s="16" t="s">
        <v>425</v>
      </c>
      <c r="C385" s="16" t="s">
        <v>141</v>
      </c>
      <c r="D385" s="17">
        <v>2635583.9</v>
      </c>
      <c r="F385" s="19" t="s">
        <v>478</v>
      </c>
      <c r="G385" s="37">
        <v>5000</v>
      </c>
    </row>
    <row r="386" spans="1:7" ht="15">
      <c r="A386" s="16" t="s">
        <v>73</v>
      </c>
      <c r="B386" s="16" t="s">
        <v>425</v>
      </c>
      <c r="C386" s="16" t="s">
        <v>142</v>
      </c>
      <c r="D386" s="17">
        <v>5176009.91</v>
      </c>
      <c r="F386" s="19" t="s">
        <v>479</v>
      </c>
      <c r="G386" s="37">
        <v>262076</v>
      </c>
    </row>
    <row r="387" spans="1:7" ht="15">
      <c r="A387" s="16" t="s">
        <v>73</v>
      </c>
      <c r="B387" s="16" t="s">
        <v>425</v>
      </c>
      <c r="C387" s="16" t="s">
        <v>143</v>
      </c>
      <c r="D387" s="17">
        <v>7811593.8099999996</v>
      </c>
      <c r="F387" s="19" t="s">
        <v>480</v>
      </c>
      <c r="G387" s="37">
        <v>59872</v>
      </c>
    </row>
    <row r="388" spans="1:7" ht="15">
      <c r="A388" s="16" t="s">
        <v>73</v>
      </c>
      <c r="B388" s="16" t="s">
        <v>425</v>
      </c>
      <c r="C388" s="16" t="s">
        <v>144</v>
      </c>
      <c r="D388" s="17">
        <v>2635583.9</v>
      </c>
      <c r="F388" s="19" t="s">
        <v>421</v>
      </c>
      <c r="G388" s="37">
        <v>65000</v>
      </c>
    </row>
    <row r="389" spans="1:7" ht="15">
      <c r="A389" s="16" t="s">
        <v>73</v>
      </c>
      <c r="B389" s="16" t="s">
        <v>425</v>
      </c>
      <c r="C389" s="16" t="s">
        <v>145</v>
      </c>
      <c r="D389" s="17">
        <v>5176009.91</v>
      </c>
      <c r="F389" s="19" t="s">
        <v>422</v>
      </c>
      <c r="G389" s="37">
        <v>200000</v>
      </c>
    </row>
    <row r="390" spans="1:7" ht="15">
      <c r="A390" s="16" t="s">
        <v>73</v>
      </c>
      <c r="B390" s="16" t="s">
        <v>425</v>
      </c>
      <c r="C390" s="16" t="s">
        <v>148</v>
      </c>
      <c r="D390" s="17">
        <v>76499.87</v>
      </c>
      <c r="F390" s="19" t="s">
        <v>423</v>
      </c>
      <c r="G390" s="37">
        <v>175000</v>
      </c>
    </row>
    <row r="391" spans="1:7" ht="15">
      <c r="A391" s="16" t="s">
        <v>73</v>
      </c>
      <c r="B391" s="16" t="s">
        <v>425</v>
      </c>
      <c r="C391" s="16" t="s">
        <v>151</v>
      </c>
      <c r="D391" s="17">
        <v>5099510.04</v>
      </c>
      <c r="F391" s="19" t="s">
        <v>405</v>
      </c>
      <c r="G391" s="37">
        <v>83386</v>
      </c>
    </row>
    <row r="392" spans="1:7" ht="15">
      <c r="A392" s="16" t="s">
        <v>73</v>
      </c>
      <c r="B392" s="16" t="s">
        <v>425</v>
      </c>
      <c r="C392" s="16" t="s">
        <v>161</v>
      </c>
      <c r="D392" s="17">
        <v>4982173.75</v>
      </c>
      <c r="F392" s="19" t="s">
        <v>406</v>
      </c>
      <c r="G392" s="37">
        <v>240158</v>
      </c>
    </row>
    <row r="393" spans="1:7" ht="15">
      <c r="A393" s="16" t="s">
        <v>73</v>
      </c>
      <c r="B393" s="16" t="s">
        <v>425</v>
      </c>
      <c r="C393" s="16" t="s">
        <v>162</v>
      </c>
      <c r="D393" s="17">
        <v>909265.43</v>
      </c>
      <c r="F393" s="19" t="s">
        <v>456</v>
      </c>
      <c r="G393" s="37">
        <v>39210</v>
      </c>
    </row>
    <row r="394" spans="1:7" ht="15">
      <c r="A394" s="16" t="s">
        <v>73</v>
      </c>
      <c r="B394" s="16" t="s">
        <v>425</v>
      </c>
      <c r="C394" s="16" t="s">
        <v>426</v>
      </c>
      <c r="D394" s="17">
        <v>2990000</v>
      </c>
      <c r="F394" s="19" t="s">
        <v>481</v>
      </c>
      <c r="G394" s="37">
        <v>246226</v>
      </c>
    </row>
    <row r="395" spans="1:7" ht="15">
      <c r="A395" s="16" t="s">
        <v>73</v>
      </c>
      <c r="B395" s="16" t="s">
        <v>425</v>
      </c>
      <c r="C395" s="16" t="s">
        <v>427</v>
      </c>
      <c r="D395" s="17">
        <v>1989416.25</v>
      </c>
      <c r="F395" s="19" t="s">
        <v>407</v>
      </c>
      <c r="G395" s="37">
        <v>3478037.11</v>
      </c>
    </row>
    <row r="396" spans="1:7" ht="15">
      <c r="A396" s="16" t="s">
        <v>73</v>
      </c>
      <c r="B396" s="16" t="s">
        <v>425</v>
      </c>
      <c r="C396" s="16" t="s">
        <v>428</v>
      </c>
      <c r="D396" s="17">
        <v>2757.5</v>
      </c>
      <c r="F396" s="19" t="s">
        <v>424</v>
      </c>
      <c r="G396" s="37">
        <v>6740883.7299999995</v>
      </c>
    </row>
    <row r="397" spans="1:7" ht="15">
      <c r="A397" s="16" t="s">
        <v>73</v>
      </c>
      <c r="B397" s="16" t="s">
        <v>425</v>
      </c>
      <c r="C397" s="16" t="s">
        <v>177</v>
      </c>
      <c r="D397" s="17">
        <v>76499.87</v>
      </c>
      <c r="F397" s="19" t="s">
        <v>408</v>
      </c>
      <c r="G397" s="37">
        <v>43307.31</v>
      </c>
    </row>
    <row r="398" spans="1:7" ht="15">
      <c r="A398" s="16" t="s">
        <v>73</v>
      </c>
      <c r="B398" s="16" t="s">
        <v>425</v>
      </c>
      <c r="C398" s="16" t="s">
        <v>179</v>
      </c>
      <c r="D398" s="17">
        <v>2635583.9</v>
      </c>
      <c r="F398" s="19" t="s">
        <v>409</v>
      </c>
      <c r="G398" s="37">
        <v>1206215.44</v>
      </c>
    </row>
    <row r="399" spans="1:7" ht="15">
      <c r="A399" s="16" t="s">
        <v>73</v>
      </c>
      <c r="B399" s="16" t="s">
        <v>425</v>
      </c>
      <c r="C399" s="16" t="s">
        <v>180</v>
      </c>
      <c r="D399" s="17">
        <v>5176009.91</v>
      </c>
      <c r="F399" s="19" t="s">
        <v>410</v>
      </c>
      <c r="G399" s="37">
        <v>10146125.029999999</v>
      </c>
    </row>
    <row r="400" spans="1:7" ht="15">
      <c r="A400" s="16" t="s">
        <v>73</v>
      </c>
      <c r="B400" s="16" t="s">
        <v>425</v>
      </c>
      <c r="C400" s="16" t="s">
        <v>260</v>
      </c>
      <c r="D400" s="17">
        <v>4986010</v>
      </c>
      <c r="F400" s="19" t="s">
        <v>483</v>
      </c>
      <c r="G400" s="37">
        <v>1829542729.1337998</v>
      </c>
    </row>
    <row r="401" spans="1:4" ht="15">
      <c r="A401" s="16" t="s">
        <v>73</v>
      </c>
      <c r="B401" s="16" t="s">
        <v>425</v>
      </c>
      <c r="C401" s="16" t="s">
        <v>261</v>
      </c>
      <c r="D401" s="17">
        <v>905429.18</v>
      </c>
    </row>
    <row r="402" spans="1:4" ht="15">
      <c r="A402" s="16" t="s">
        <v>73</v>
      </c>
      <c r="B402" s="16" t="s">
        <v>425</v>
      </c>
      <c r="C402" s="16" t="s">
        <v>264</v>
      </c>
      <c r="D402" s="17">
        <v>5891439.1799999997</v>
      </c>
    </row>
    <row r="403" spans="1:4" ht="15">
      <c r="A403" s="16" t="s">
        <v>73</v>
      </c>
      <c r="B403" s="16" t="s">
        <v>425</v>
      </c>
      <c r="C403" s="16" t="s">
        <v>429</v>
      </c>
      <c r="D403" s="17">
        <v>1992173.75</v>
      </c>
    </row>
    <row r="404" spans="1:4" ht="15">
      <c r="A404" s="16" t="s">
        <v>73</v>
      </c>
      <c r="B404" s="16" t="s">
        <v>425</v>
      </c>
      <c r="C404" s="16" t="s">
        <v>272</v>
      </c>
      <c r="D404" s="17">
        <v>909265.43</v>
      </c>
    </row>
    <row r="405" spans="1:4" ht="15">
      <c r="A405" s="16" t="s">
        <v>73</v>
      </c>
      <c r="B405" s="16" t="s">
        <v>425</v>
      </c>
      <c r="C405" s="16" t="s">
        <v>324</v>
      </c>
      <c r="D405" s="17">
        <v>195077</v>
      </c>
    </row>
    <row r="406" spans="1:4" ht="15">
      <c r="A406" s="16" t="s">
        <v>73</v>
      </c>
      <c r="B406" s="16" t="s">
        <v>425</v>
      </c>
      <c r="C406" s="16" t="s">
        <v>325</v>
      </c>
      <c r="D406" s="17">
        <v>305429.18</v>
      </c>
    </row>
    <row r="407" spans="1:4" ht="15">
      <c r="A407" s="16" t="s">
        <v>73</v>
      </c>
      <c r="B407" s="16" t="s">
        <v>425</v>
      </c>
      <c r="C407" s="16" t="s">
        <v>329</v>
      </c>
      <c r="D407" s="17">
        <v>500506.18</v>
      </c>
    </row>
    <row r="408" spans="1:4" ht="15">
      <c r="A408" s="16" t="s">
        <v>73</v>
      </c>
      <c r="B408" s="16" t="s">
        <v>425</v>
      </c>
      <c r="C408" s="16" t="s">
        <v>430</v>
      </c>
      <c r="D408" s="17">
        <v>110000</v>
      </c>
    </row>
    <row r="409" spans="1:4" ht="15">
      <c r="A409" s="16" t="s">
        <v>73</v>
      </c>
      <c r="B409" s="16" t="s">
        <v>425</v>
      </c>
      <c r="C409" s="16" t="s">
        <v>431</v>
      </c>
      <c r="D409" s="17">
        <v>111826.25</v>
      </c>
    </row>
    <row r="410" spans="1:4" ht="15">
      <c r="A410" s="16" t="s">
        <v>73</v>
      </c>
      <c r="B410" s="16" t="s">
        <v>425</v>
      </c>
      <c r="C410" s="16" t="s">
        <v>339</v>
      </c>
      <c r="D410" s="17">
        <v>221826.25</v>
      </c>
    </row>
    <row r="411" spans="1:4" ht="15">
      <c r="A411" s="16" t="s">
        <v>73</v>
      </c>
      <c r="B411" s="16" t="s">
        <v>425</v>
      </c>
      <c r="C411" s="16" t="s">
        <v>368</v>
      </c>
      <c r="D411" s="17">
        <v>722332.43</v>
      </c>
    </row>
    <row r="412" spans="1:4" ht="15">
      <c r="A412" s="16" t="s">
        <v>73</v>
      </c>
      <c r="B412" s="16" t="s">
        <v>425</v>
      </c>
      <c r="C412" s="16" t="s">
        <v>369</v>
      </c>
      <c r="D412" s="17">
        <v>722332.43</v>
      </c>
    </row>
    <row r="413" spans="1:4" ht="15">
      <c r="A413" s="16" t="s">
        <v>73</v>
      </c>
      <c r="B413" s="16" t="s">
        <v>425</v>
      </c>
      <c r="C413" s="16" t="s">
        <v>370</v>
      </c>
      <c r="D413" s="17">
        <v>5891439.1799999997</v>
      </c>
    </row>
    <row r="414" spans="1:4" ht="15">
      <c r="A414" s="16" t="s">
        <v>73</v>
      </c>
      <c r="B414" s="16" t="s">
        <v>425</v>
      </c>
      <c r="C414" s="16" t="s">
        <v>371</v>
      </c>
      <c r="D414" s="17">
        <v>-13355.52</v>
      </c>
    </row>
    <row r="415" spans="1:4" ht="15">
      <c r="A415" s="16" t="s">
        <v>73</v>
      </c>
      <c r="B415" s="16" t="s">
        <v>425</v>
      </c>
      <c r="C415" s="16" t="s">
        <v>372</v>
      </c>
      <c r="D415" s="17">
        <v>708976.91</v>
      </c>
    </row>
    <row r="416" spans="1:4" ht="15">
      <c r="A416" s="16" t="s">
        <v>73</v>
      </c>
      <c r="B416" s="16" t="s">
        <v>425</v>
      </c>
      <c r="C416" s="16" t="s">
        <v>386</v>
      </c>
      <c r="D416" s="17">
        <v>4790933</v>
      </c>
    </row>
    <row r="417" spans="1:4" ht="15">
      <c r="A417" s="16" t="s">
        <v>73</v>
      </c>
      <c r="B417" s="16" t="s">
        <v>425</v>
      </c>
      <c r="C417" s="16" t="s">
        <v>387</v>
      </c>
      <c r="D417" s="17">
        <v>600000</v>
      </c>
    </row>
    <row r="418" spans="1:4" ht="15">
      <c r="A418" s="16" t="s">
        <v>73</v>
      </c>
      <c r="B418" s="16" t="s">
        <v>425</v>
      </c>
      <c r="C418" s="16" t="s">
        <v>391</v>
      </c>
      <c r="D418" s="17">
        <v>5390933</v>
      </c>
    </row>
    <row r="419" spans="1:4" ht="15">
      <c r="A419" s="16" t="s">
        <v>73</v>
      </c>
      <c r="B419" s="16" t="s">
        <v>425</v>
      </c>
      <c r="C419" s="16" t="s">
        <v>432</v>
      </c>
      <c r="D419" s="17">
        <v>2104000</v>
      </c>
    </row>
    <row r="420" spans="1:4" ht="15">
      <c r="A420" s="16" t="s">
        <v>73</v>
      </c>
      <c r="B420" s="16" t="s">
        <v>425</v>
      </c>
      <c r="C420" s="16" t="s">
        <v>399</v>
      </c>
      <c r="D420" s="17">
        <v>186933</v>
      </c>
    </row>
    <row r="421" spans="1:4" ht="15">
      <c r="A421" s="16" t="s">
        <v>73</v>
      </c>
      <c r="B421" s="16" t="s">
        <v>425</v>
      </c>
      <c r="C421" s="16" t="s">
        <v>400</v>
      </c>
      <c r="D421" s="17">
        <v>5204000</v>
      </c>
    </row>
    <row r="422" spans="1:4" ht="15">
      <c r="A422" s="16" t="s">
        <v>73</v>
      </c>
      <c r="B422" s="16" t="s">
        <v>425</v>
      </c>
      <c r="C422" s="16" t="s">
        <v>401</v>
      </c>
      <c r="D422" s="17">
        <v>186933</v>
      </c>
    </row>
    <row r="423" spans="1:4" ht="15">
      <c r="A423" s="16" t="s">
        <v>73</v>
      </c>
      <c r="B423" s="16" t="s">
        <v>425</v>
      </c>
      <c r="C423" s="16" t="s">
        <v>402</v>
      </c>
      <c r="D423" s="17">
        <v>5390933</v>
      </c>
    </row>
    <row r="424" spans="1:4" ht="15">
      <c r="A424" s="16" t="s">
        <v>73</v>
      </c>
      <c r="B424" s="16" t="s">
        <v>425</v>
      </c>
      <c r="C424" s="16" t="s">
        <v>403</v>
      </c>
      <c r="D424" s="17">
        <v>4280100</v>
      </c>
    </row>
    <row r="425" spans="1:4" ht="15">
      <c r="A425" s="16" t="s">
        <v>73</v>
      </c>
      <c r="B425" s="16" t="s">
        <v>425</v>
      </c>
      <c r="C425" s="16" t="s">
        <v>404</v>
      </c>
      <c r="D425" s="17">
        <v>4467033</v>
      </c>
    </row>
    <row r="426" spans="1:4" ht="15">
      <c r="A426" s="16" t="s">
        <v>73</v>
      </c>
      <c r="B426" s="16" t="s">
        <v>425</v>
      </c>
      <c r="C426" s="16" t="s">
        <v>433</v>
      </c>
      <c r="D426" s="17">
        <v>3100000</v>
      </c>
    </row>
    <row r="427" spans="1:4" ht="15">
      <c r="A427" s="16" t="s">
        <v>73</v>
      </c>
      <c r="B427" s="16" t="s">
        <v>425</v>
      </c>
      <c r="C427" s="16" t="s">
        <v>434</v>
      </c>
      <c r="D427" s="17">
        <v>2100000</v>
      </c>
    </row>
    <row r="428" spans="1:4" ht="15">
      <c r="A428" s="16" t="s">
        <v>73</v>
      </c>
      <c r="B428" s="16" t="s">
        <v>425</v>
      </c>
      <c r="C428" s="16" t="s">
        <v>435</v>
      </c>
      <c r="D428" s="17">
        <v>4000</v>
      </c>
    </row>
    <row r="429" spans="1:4" ht="15">
      <c r="A429" s="16" t="s">
        <v>73</v>
      </c>
      <c r="B429" s="16" t="s">
        <v>425</v>
      </c>
      <c r="C429" s="16" t="s">
        <v>424</v>
      </c>
      <c r="D429" s="17">
        <v>5176009.91</v>
      </c>
    </row>
    <row r="430" spans="1:4" ht="15">
      <c r="A430" s="16" t="s">
        <v>73</v>
      </c>
      <c r="B430" s="16" t="s">
        <v>425</v>
      </c>
      <c r="C430" s="16" t="s">
        <v>410</v>
      </c>
      <c r="D430" s="17">
        <v>5176009.91</v>
      </c>
    </row>
    <row r="431" spans="1:4" ht="15">
      <c r="A431" s="16" t="s">
        <v>73</v>
      </c>
      <c r="B431" s="16" t="s">
        <v>436</v>
      </c>
      <c r="C431" s="16" t="s">
        <v>80</v>
      </c>
      <c r="D431" s="17">
        <v>736536.54</v>
      </c>
    </row>
    <row r="432" spans="1:4" ht="15">
      <c r="A432" s="16" t="s">
        <v>73</v>
      </c>
      <c r="B432" s="16" t="s">
        <v>436</v>
      </c>
      <c r="C432" s="16" t="s">
        <v>113</v>
      </c>
      <c r="D432" s="17">
        <v>563612.89</v>
      </c>
    </row>
    <row r="433" spans="1:4" ht="15">
      <c r="A433" s="16" t="s">
        <v>73</v>
      </c>
      <c r="B433" s="16" t="s">
        <v>436</v>
      </c>
      <c r="C433" s="16" t="s">
        <v>129</v>
      </c>
      <c r="D433" s="17">
        <v>14400</v>
      </c>
    </row>
    <row r="434" spans="1:4" ht="15">
      <c r="A434" s="16" t="s">
        <v>73</v>
      </c>
      <c r="B434" s="16" t="s">
        <v>436</v>
      </c>
      <c r="C434" s="16" t="s">
        <v>130</v>
      </c>
      <c r="D434" s="17">
        <v>69520</v>
      </c>
    </row>
    <row r="435" spans="1:4" ht="15">
      <c r="A435" s="16" t="s">
        <v>73</v>
      </c>
      <c r="B435" s="16" t="s">
        <v>436</v>
      </c>
      <c r="C435" s="16" t="s">
        <v>136</v>
      </c>
      <c r="D435" s="17">
        <v>52312.18</v>
      </c>
    </row>
    <row r="436" spans="1:4" ht="15">
      <c r="A436" s="16" t="s">
        <v>73</v>
      </c>
      <c r="B436" s="16" t="s">
        <v>436</v>
      </c>
      <c r="C436" s="16" t="s">
        <v>140</v>
      </c>
      <c r="D436" s="17">
        <v>99360.7</v>
      </c>
    </row>
    <row r="437" spans="1:4" ht="15">
      <c r="A437" s="16" t="s">
        <v>73</v>
      </c>
      <c r="B437" s="16" t="s">
        <v>436</v>
      </c>
      <c r="C437" s="16" t="s">
        <v>142</v>
      </c>
      <c r="D437" s="17">
        <v>584863.66</v>
      </c>
    </row>
    <row r="438" spans="1:4" ht="15">
      <c r="A438" s="16" t="s">
        <v>73</v>
      </c>
      <c r="B438" s="16" t="s">
        <v>436</v>
      </c>
      <c r="C438" s="16" t="s">
        <v>143</v>
      </c>
      <c r="D438" s="17">
        <v>736536.54</v>
      </c>
    </row>
    <row r="439" spans="1:4" ht="15">
      <c r="A439" s="16" t="s">
        <v>73</v>
      </c>
      <c r="B439" s="16" t="s">
        <v>436</v>
      </c>
      <c r="C439" s="16" t="s">
        <v>144</v>
      </c>
      <c r="D439" s="17">
        <v>151672.88</v>
      </c>
    </row>
    <row r="440" spans="1:4" ht="15">
      <c r="A440" s="16" t="s">
        <v>73</v>
      </c>
      <c r="B440" s="16" t="s">
        <v>436</v>
      </c>
      <c r="C440" s="16" t="s">
        <v>145</v>
      </c>
      <c r="D440" s="17">
        <v>584863.66</v>
      </c>
    </row>
    <row r="441" spans="1:4" ht="15">
      <c r="A441" s="16" t="s">
        <v>73</v>
      </c>
      <c r="B441" s="16" t="s">
        <v>436</v>
      </c>
      <c r="C441" s="16" t="s">
        <v>148</v>
      </c>
      <c r="D441" s="17">
        <v>15024.35</v>
      </c>
    </row>
    <row r="442" spans="1:4" ht="15">
      <c r="A442" s="16" t="s">
        <v>73</v>
      </c>
      <c r="B442" s="16" t="s">
        <v>436</v>
      </c>
      <c r="C442" s="16" t="s">
        <v>149</v>
      </c>
      <c r="D442" s="17">
        <v>14939.28</v>
      </c>
    </row>
    <row r="443" spans="1:4" ht="15">
      <c r="A443" s="16" t="s">
        <v>73</v>
      </c>
      <c r="B443" s="16" t="s">
        <v>436</v>
      </c>
      <c r="C443" s="16" t="s">
        <v>151</v>
      </c>
      <c r="D443" s="17">
        <v>652531.47</v>
      </c>
    </row>
    <row r="444" spans="1:4" ht="15">
      <c r="A444" s="16" t="s">
        <v>73</v>
      </c>
      <c r="B444" s="16" t="s">
        <v>436</v>
      </c>
      <c r="C444" s="16" t="s">
        <v>437</v>
      </c>
      <c r="D444" s="17">
        <v>318626.83</v>
      </c>
    </row>
    <row r="445" spans="1:4" ht="15">
      <c r="A445" s="16" t="s">
        <v>73</v>
      </c>
      <c r="B445" s="16" t="s">
        <v>436</v>
      </c>
      <c r="C445" s="16" t="s">
        <v>438</v>
      </c>
      <c r="D445" s="17">
        <v>241614.46</v>
      </c>
    </row>
    <row r="446" spans="1:4" ht="15">
      <c r="A446" s="16" t="s">
        <v>73</v>
      </c>
      <c r="B446" s="16" t="s">
        <v>436</v>
      </c>
      <c r="C446" s="16" t="s">
        <v>439</v>
      </c>
      <c r="D446" s="17">
        <v>47710.05</v>
      </c>
    </row>
    <row r="447" spans="1:4" ht="15">
      <c r="A447" s="16" t="s">
        <v>73</v>
      </c>
      <c r="B447" s="16" t="s">
        <v>436</v>
      </c>
      <c r="C447" s="16" t="s">
        <v>440</v>
      </c>
      <c r="D447" s="17">
        <v>289923.42</v>
      </c>
    </row>
    <row r="448" spans="1:4" ht="15">
      <c r="A448" s="16" t="s">
        <v>73</v>
      </c>
      <c r="B448" s="16" t="s">
        <v>436</v>
      </c>
      <c r="C448" s="16" t="s">
        <v>441</v>
      </c>
      <c r="D448" s="17">
        <v>282663.76</v>
      </c>
    </row>
    <row r="449" spans="1:4" ht="15">
      <c r="A449" s="16" t="s">
        <v>73</v>
      </c>
      <c r="B449" s="16" t="s">
        <v>436</v>
      </c>
      <c r="C449" s="16" t="s">
        <v>442</v>
      </c>
      <c r="D449" s="17">
        <v>254461.49</v>
      </c>
    </row>
    <row r="450" spans="1:4" ht="15">
      <c r="A450" s="16" t="s">
        <v>73</v>
      </c>
      <c r="B450" s="16" t="s">
        <v>436</v>
      </c>
      <c r="C450" s="16" t="s">
        <v>443</v>
      </c>
      <c r="D450" s="17">
        <v>52788.15</v>
      </c>
    </row>
    <row r="451" spans="1:4" ht="15">
      <c r="A451" s="16" t="s">
        <v>73</v>
      </c>
      <c r="B451" s="16" t="s">
        <v>436</v>
      </c>
      <c r="C451" s="16" t="s">
        <v>444</v>
      </c>
      <c r="D451" s="17">
        <v>277622.49</v>
      </c>
    </row>
    <row r="452" spans="1:4" ht="15">
      <c r="A452" s="16" t="s">
        <v>73</v>
      </c>
      <c r="B452" s="16" t="s">
        <v>436</v>
      </c>
      <c r="C452" s="16" t="s">
        <v>445</v>
      </c>
      <c r="D452" s="17">
        <v>18151.59</v>
      </c>
    </row>
    <row r="453" spans="1:4" ht="15">
      <c r="A453" s="16" t="s">
        <v>73</v>
      </c>
      <c r="B453" s="16" t="s">
        <v>436</v>
      </c>
      <c r="C453" s="16" t="s">
        <v>446</v>
      </c>
      <c r="D453" s="17">
        <v>27239.69</v>
      </c>
    </row>
    <row r="454" spans="1:4" ht="15">
      <c r="A454" s="16" t="s">
        <v>73</v>
      </c>
      <c r="B454" s="16" t="s">
        <v>436</v>
      </c>
      <c r="C454" s="16" t="s">
        <v>161</v>
      </c>
      <c r="D454" s="17">
        <v>894775.58</v>
      </c>
    </row>
    <row r="455" spans="1:4" ht="15">
      <c r="A455" s="16" t="s">
        <v>73</v>
      </c>
      <c r="B455" s="16" t="s">
        <v>436</v>
      </c>
      <c r="C455" s="16" t="s">
        <v>162</v>
      </c>
      <c r="D455" s="17">
        <v>21250.77</v>
      </c>
    </row>
    <row r="456" spans="1:4" ht="15">
      <c r="A456" s="16" t="s">
        <v>73</v>
      </c>
      <c r="B456" s="16" t="s">
        <v>436</v>
      </c>
      <c r="C456" s="16" t="s">
        <v>177</v>
      </c>
      <c r="D456" s="17">
        <v>98944.35</v>
      </c>
    </row>
    <row r="457" spans="1:4" ht="15">
      <c r="A457" s="16" t="s">
        <v>73</v>
      </c>
      <c r="B457" s="16" t="s">
        <v>436</v>
      </c>
      <c r="C457" s="16" t="s">
        <v>179</v>
      </c>
      <c r="D457" s="17">
        <v>99360.7</v>
      </c>
    </row>
    <row r="458" spans="1:4" ht="15">
      <c r="A458" s="16" t="s">
        <v>73</v>
      </c>
      <c r="B458" s="16" t="s">
        <v>436</v>
      </c>
      <c r="C458" s="16" t="s">
        <v>180</v>
      </c>
      <c r="D458" s="17">
        <v>584863.66</v>
      </c>
    </row>
    <row r="459" spans="1:4" ht="15">
      <c r="A459" s="16" t="s">
        <v>73</v>
      </c>
      <c r="B459" s="16" t="s">
        <v>436</v>
      </c>
      <c r="C459" s="16" t="s">
        <v>272</v>
      </c>
      <c r="D459" s="17">
        <v>21250.77</v>
      </c>
    </row>
    <row r="460" spans="1:4" ht="15">
      <c r="A460" s="16" t="s">
        <v>73</v>
      </c>
      <c r="B460" s="16" t="s">
        <v>436</v>
      </c>
      <c r="C460" s="16" t="s">
        <v>324</v>
      </c>
      <c r="D460" s="17">
        <v>-296788.65000000002</v>
      </c>
    </row>
    <row r="461" spans="1:4" ht="15">
      <c r="A461" s="16" t="s">
        <v>73</v>
      </c>
      <c r="B461" s="16" t="s">
        <v>436</v>
      </c>
      <c r="C461" s="16" t="s">
        <v>329</v>
      </c>
      <c r="D461" s="17">
        <v>-296788.65000000002</v>
      </c>
    </row>
    <row r="462" spans="1:4" ht="15">
      <c r="A462" s="16" t="s">
        <v>73</v>
      </c>
      <c r="B462" s="16" t="s">
        <v>436</v>
      </c>
      <c r="C462" s="16" t="s">
        <v>339</v>
      </c>
      <c r="D462" s="17">
        <v>328835.42</v>
      </c>
    </row>
    <row r="463" spans="1:4" ht="15">
      <c r="A463" s="16" t="s">
        <v>73</v>
      </c>
      <c r="B463" s="16" t="s">
        <v>436</v>
      </c>
      <c r="C463" s="16" t="s">
        <v>368</v>
      </c>
      <c r="D463" s="17">
        <v>32046.77</v>
      </c>
    </row>
    <row r="464" spans="1:4" ht="15">
      <c r="A464" s="16" t="s">
        <v>73</v>
      </c>
      <c r="B464" s="16" t="s">
        <v>436</v>
      </c>
      <c r="C464" s="16" t="s">
        <v>369</v>
      </c>
      <c r="D464" s="17">
        <v>32046.77</v>
      </c>
    </row>
    <row r="465" spans="1:4" ht="15">
      <c r="A465" s="16" t="s">
        <v>73</v>
      </c>
      <c r="B465" s="16" t="s">
        <v>436</v>
      </c>
      <c r="C465" s="16" t="s">
        <v>370</v>
      </c>
      <c r="D465" s="17">
        <v>916026.35</v>
      </c>
    </row>
    <row r="466" spans="1:4" ht="15">
      <c r="A466" s="16" t="s">
        <v>73</v>
      </c>
      <c r="B466" s="16" t="s">
        <v>436</v>
      </c>
      <c r="C466" s="16" t="s">
        <v>371</v>
      </c>
      <c r="D466" s="17">
        <v>37612.89</v>
      </c>
    </row>
    <row r="467" spans="1:4" ht="15">
      <c r="A467" s="16" t="s">
        <v>73</v>
      </c>
      <c r="B467" s="16" t="s">
        <v>436</v>
      </c>
      <c r="C467" s="16" t="s">
        <v>372</v>
      </c>
      <c r="D467" s="17">
        <v>69659.66</v>
      </c>
    </row>
    <row r="468" spans="1:4" ht="15">
      <c r="A468" s="16" t="s">
        <v>73</v>
      </c>
      <c r="B468" s="16" t="s">
        <v>436</v>
      </c>
      <c r="C468" s="16" t="s">
        <v>447</v>
      </c>
      <c r="D468" s="17">
        <v>328835.42</v>
      </c>
    </row>
    <row r="469" spans="1:4" ht="15">
      <c r="A469" s="16" t="s">
        <v>73</v>
      </c>
      <c r="B469" s="16" t="s">
        <v>436</v>
      </c>
      <c r="C469" s="16" t="s">
        <v>399</v>
      </c>
      <c r="D469" s="17">
        <v>-10796</v>
      </c>
    </row>
    <row r="470" spans="1:4" ht="15">
      <c r="A470" s="16" t="s">
        <v>73</v>
      </c>
      <c r="B470" s="16" t="s">
        <v>436</v>
      </c>
      <c r="C470" s="16" t="s">
        <v>400</v>
      </c>
      <c r="D470" s="17">
        <v>1223611</v>
      </c>
    </row>
    <row r="471" spans="1:4" ht="15">
      <c r="A471" s="16" t="s">
        <v>73</v>
      </c>
      <c r="B471" s="16" t="s">
        <v>436</v>
      </c>
      <c r="C471" s="16" t="s">
        <v>401</v>
      </c>
      <c r="D471" s="17">
        <v>-10796</v>
      </c>
    </row>
    <row r="472" spans="1:4" ht="15">
      <c r="A472" s="16" t="s">
        <v>73</v>
      </c>
      <c r="B472" s="16" t="s">
        <v>436</v>
      </c>
      <c r="C472" s="16" t="s">
        <v>402</v>
      </c>
      <c r="D472" s="17">
        <v>1212815</v>
      </c>
    </row>
    <row r="473" spans="1:4" ht="15">
      <c r="A473" s="16" t="s">
        <v>73</v>
      </c>
      <c r="B473" s="16" t="s">
        <v>436</v>
      </c>
      <c r="C473" s="16" t="s">
        <v>403</v>
      </c>
      <c r="D473" s="17">
        <v>526000</v>
      </c>
    </row>
    <row r="474" spans="1:4" ht="15">
      <c r="A474" s="16" t="s">
        <v>73</v>
      </c>
      <c r="B474" s="16" t="s">
        <v>436</v>
      </c>
      <c r="C474" s="16" t="s">
        <v>404</v>
      </c>
      <c r="D474" s="17">
        <v>515204</v>
      </c>
    </row>
    <row r="475" spans="1:4" ht="15">
      <c r="A475" s="16" t="s">
        <v>73</v>
      </c>
      <c r="B475" s="16" t="s">
        <v>436</v>
      </c>
      <c r="C475" s="16" t="s">
        <v>448</v>
      </c>
      <c r="D475" s="17">
        <v>368315</v>
      </c>
    </row>
    <row r="476" spans="1:4" ht="15">
      <c r="A476" s="16" t="s">
        <v>73</v>
      </c>
      <c r="B476" s="16" t="s">
        <v>436</v>
      </c>
      <c r="C476" s="16" t="s">
        <v>449</v>
      </c>
      <c r="D476" s="17">
        <v>356025</v>
      </c>
    </row>
    <row r="477" spans="1:4" ht="15">
      <c r="A477" s="16" t="s">
        <v>73</v>
      </c>
      <c r="B477" s="16" t="s">
        <v>436</v>
      </c>
      <c r="C477" s="16" t="s">
        <v>450</v>
      </c>
      <c r="D477" s="17">
        <v>40310</v>
      </c>
    </row>
    <row r="478" spans="1:4" ht="15">
      <c r="A478" s="16" t="s">
        <v>73</v>
      </c>
      <c r="B478" s="16" t="s">
        <v>436</v>
      </c>
      <c r="C478" s="16" t="s">
        <v>451</v>
      </c>
      <c r="D478" s="17">
        <v>431365</v>
      </c>
    </row>
    <row r="479" spans="1:4" ht="15">
      <c r="A479" s="16" t="s">
        <v>73</v>
      </c>
      <c r="B479" s="16" t="s">
        <v>436</v>
      </c>
      <c r="C479" s="16" t="s">
        <v>452</v>
      </c>
      <c r="D479" s="17">
        <v>354311</v>
      </c>
    </row>
    <row r="480" spans="1:4" ht="15">
      <c r="A480" s="16" t="s">
        <v>73</v>
      </c>
      <c r="B480" s="16" t="s">
        <v>436</v>
      </c>
      <c r="C480" s="16" t="s">
        <v>453</v>
      </c>
      <c r="D480" s="17">
        <v>368975</v>
      </c>
    </row>
    <row r="481" spans="1:4" ht="15">
      <c r="A481" s="16" t="s">
        <v>73</v>
      </c>
      <c r="B481" s="16" t="s">
        <v>436</v>
      </c>
      <c r="C481" s="16" t="s">
        <v>454</v>
      </c>
      <c r="D481" s="17">
        <v>438515</v>
      </c>
    </row>
    <row r="482" spans="1:4" ht="15">
      <c r="A482" s="16" t="s">
        <v>73</v>
      </c>
      <c r="B482" s="16" t="s">
        <v>436</v>
      </c>
      <c r="C482" s="16" t="s">
        <v>455</v>
      </c>
      <c r="D482" s="17">
        <v>22600</v>
      </c>
    </row>
    <row r="483" spans="1:4" ht="15">
      <c r="A483" s="16" t="s">
        <v>73</v>
      </c>
      <c r="B483" s="16" t="s">
        <v>436</v>
      </c>
      <c r="C483" s="16" t="s">
        <v>456</v>
      </c>
      <c r="D483" s="17">
        <v>39210</v>
      </c>
    </row>
    <row r="484" spans="1:4" ht="15">
      <c r="A484" s="16" t="s">
        <v>73</v>
      </c>
      <c r="B484" s="16" t="s">
        <v>436</v>
      </c>
      <c r="C484" s="16" t="s">
        <v>424</v>
      </c>
      <c r="D484" s="17">
        <v>584863.66</v>
      </c>
    </row>
    <row r="485" spans="1:4" ht="15">
      <c r="A485" s="16" t="s">
        <v>73</v>
      </c>
      <c r="B485" s="16" t="s">
        <v>436</v>
      </c>
      <c r="C485" s="16" t="s">
        <v>410</v>
      </c>
      <c r="D485" s="17">
        <v>584863.66</v>
      </c>
    </row>
    <row r="486" spans="1:4" ht="15">
      <c r="A486" s="16" t="s">
        <v>73</v>
      </c>
      <c r="B486" s="16" t="s">
        <v>457</v>
      </c>
      <c r="C486" s="16" t="s">
        <v>113</v>
      </c>
      <c r="D486" s="17">
        <v>74834.7</v>
      </c>
    </row>
    <row r="487" spans="1:4" ht="15">
      <c r="A487" s="16" t="s">
        <v>73</v>
      </c>
      <c r="B487" s="16" t="s">
        <v>457</v>
      </c>
      <c r="C487" s="16" t="s">
        <v>136</v>
      </c>
      <c r="D487" s="17">
        <v>2000</v>
      </c>
    </row>
    <row r="488" spans="1:4" ht="15">
      <c r="A488" s="16" t="s">
        <v>73</v>
      </c>
      <c r="B488" s="16" t="s">
        <v>457</v>
      </c>
      <c r="C488" s="16" t="s">
        <v>142</v>
      </c>
      <c r="D488" s="17">
        <v>72795.81</v>
      </c>
    </row>
    <row r="489" spans="1:4" ht="15">
      <c r="A489" s="16" t="s">
        <v>73</v>
      </c>
      <c r="B489" s="16" t="s">
        <v>457</v>
      </c>
      <c r="C489" s="16" t="s">
        <v>143</v>
      </c>
      <c r="D489" s="17">
        <v>74795.81</v>
      </c>
    </row>
    <row r="490" spans="1:4" ht="15">
      <c r="A490" s="16" t="s">
        <v>73</v>
      </c>
      <c r="B490" s="16" t="s">
        <v>457</v>
      </c>
      <c r="C490" s="16" t="s">
        <v>144</v>
      </c>
      <c r="D490" s="17">
        <v>2000</v>
      </c>
    </row>
    <row r="491" spans="1:4" ht="15">
      <c r="A491" s="16" t="s">
        <v>73</v>
      </c>
      <c r="B491" s="16" t="s">
        <v>457</v>
      </c>
      <c r="C491" s="16" t="s">
        <v>145</v>
      </c>
      <c r="D491" s="17">
        <v>72795.81</v>
      </c>
    </row>
    <row r="492" spans="1:4" ht="15">
      <c r="A492" s="16" t="s">
        <v>73</v>
      </c>
      <c r="B492" s="16" t="s">
        <v>457</v>
      </c>
      <c r="C492" s="16" t="s">
        <v>458</v>
      </c>
      <c r="D492" s="17">
        <v>1395.34</v>
      </c>
    </row>
    <row r="493" spans="1:4" ht="15">
      <c r="A493" s="16" t="s">
        <v>73</v>
      </c>
      <c r="B493" s="16" t="s">
        <v>457</v>
      </c>
      <c r="C493" s="16" t="s">
        <v>459</v>
      </c>
      <c r="D493" s="17">
        <v>2250</v>
      </c>
    </row>
    <row r="494" spans="1:4" ht="15">
      <c r="A494" s="16" t="s">
        <v>73</v>
      </c>
      <c r="B494" s="16" t="s">
        <v>457</v>
      </c>
      <c r="C494" s="16" t="s">
        <v>460</v>
      </c>
      <c r="D494" s="17">
        <v>150.6</v>
      </c>
    </row>
    <row r="495" spans="1:4" ht="15">
      <c r="A495" s="16" t="s">
        <v>73</v>
      </c>
      <c r="B495" s="16" t="s">
        <v>457</v>
      </c>
      <c r="C495" s="16" t="s">
        <v>148</v>
      </c>
      <c r="D495" s="17">
        <v>39.950000000000003</v>
      </c>
    </row>
    <row r="496" spans="1:4" ht="15">
      <c r="A496" s="16" t="s">
        <v>73</v>
      </c>
      <c r="B496" s="16" t="s">
        <v>457</v>
      </c>
      <c r="C496" s="16" t="s">
        <v>151</v>
      </c>
      <c r="D496" s="17">
        <v>74755.86</v>
      </c>
    </row>
    <row r="497" spans="1:4" ht="15">
      <c r="A497" s="16" t="s">
        <v>73</v>
      </c>
      <c r="B497" s="16" t="s">
        <v>457</v>
      </c>
      <c r="C497" s="16" t="s">
        <v>461</v>
      </c>
      <c r="D497" s="17">
        <v>1395.34</v>
      </c>
    </row>
    <row r="498" spans="1:4" ht="15">
      <c r="A498" s="16" t="s">
        <v>73</v>
      </c>
      <c r="B498" s="16" t="s">
        <v>457</v>
      </c>
      <c r="C498" s="16" t="s">
        <v>462</v>
      </c>
      <c r="D498" s="17">
        <v>150.6</v>
      </c>
    </row>
    <row r="499" spans="1:4" ht="15">
      <c r="A499" s="16" t="s">
        <v>73</v>
      </c>
      <c r="B499" s="16" t="s">
        <v>457</v>
      </c>
      <c r="C499" s="16" t="s">
        <v>463</v>
      </c>
      <c r="D499" s="17">
        <v>150.6</v>
      </c>
    </row>
    <row r="500" spans="1:4" ht="15">
      <c r="A500" s="16" t="s">
        <v>73</v>
      </c>
      <c r="B500" s="16" t="s">
        <v>457</v>
      </c>
      <c r="C500" s="16" t="s">
        <v>464</v>
      </c>
      <c r="D500" s="17">
        <v>1545.94</v>
      </c>
    </row>
    <row r="501" spans="1:4" ht="15">
      <c r="A501" s="16" t="s">
        <v>73</v>
      </c>
      <c r="B501" s="16" t="s">
        <v>457</v>
      </c>
      <c r="C501" s="16" t="s">
        <v>465</v>
      </c>
      <c r="D501" s="17">
        <v>1334.83</v>
      </c>
    </row>
    <row r="502" spans="1:4" ht="15">
      <c r="A502" s="16" t="s">
        <v>73</v>
      </c>
      <c r="B502" s="16" t="s">
        <v>457</v>
      </c>
      <c r="C502" s="16" t="s">
        <v>466</v>
      </c>
      <c r="D502" s="17">
        <v>3584.83</v>
      </c>
    </row>
    <row r="503" spans="1:4" ht="15">
      <c r="A503" s="16" t="s">
        <v>73</v>
      </c>
      <c r="B503" s="16" t="s">
        <v>457</v>
      </c>
      <c r="C503" s="16" t="s">
        <v>467</v>
      </c>
      <c r="D503" s="17">
        <v>150.6</v>
      </c>
    </row>
    <row r="504" spans="1:4" ht="15">
      <c r="A504" s="16" t="s">
        <v>73</v>
      </c>
      <c r="B504" s="16" t="s">
        <v>457</v>
      </c>
      <c r="C504" s="16" t="s">
        <v>468</v>
      </c>
      <c r="D504" s="17">
        <v>-2038.89</v>
      </c>
    </row>
    <row r="505" spans="1:4" ht="15">
      <c r="A505" s="16" t="s">
        <v>73</v>
      </c>
      <c r="B505" s="16" t="s">
        <v>457</v>
      </c>
      <c r="C505" s="16" t="s">
        <v>424</v>
      </c>
      <c r="D505" s="17">
        <v>72795.81</v>
      </c>
    </row>
    <row r="506" spans="1:4" ht="15">
      <c r="A506" s="16" t="s">
        <v>73</v>
      </c>
      <c r="B506" s="16" t="s">
        <v>469</v>
      </c>
      <c r="C506" s="16" t="s">
        <v>80</v>
      </c>
      <c r="D506" s="17">
        <v>211380.67</v>
      </c>
    </row>
    <row r="507" spans="1:4" ht="15">
      <c r="A507" s="16" t="s">
        <v>73</v>
      </c>
      <c r="B507" s="16" t="s">
        <v>469</v>
      </c>
      <c r="C507" s="16" t="s">
        <v>113</v>
      </c>
      <c r="D507" s="17">
        <v>285340.05</v>
      </c>
    </row>
    <row r="508" spans="1:4" ht="15">
      <c r="A508" s="16" t="s">
        <v>73</v>
      </c>
      <c r="B508" s="16" t="s">
        <v>469</v>
      </c>
      <c r="C508" s="16" t="s">
        <v>142</v>
      </c>
      <c r="D508" s="17">
        <v>211380.67</v>
      </c>
    </row>
    <row r="509" spans="1:4" ht="15">
      <c r="A509" s="16" t="s">
        <v>73</v>
      </c>
      <c r="B509" s="16" t="s">
        <v>469</v>
      </c>
      <c r="C509" s="16" t="s">
        <v>143</v>
      </c>
      <c r="D509" s="17">
        <v>211380.67</v>
      </c>
    </row>
    <row r="510" spans="1:4" ht="15">
      <c r="A510" s="16" t="s">
        <v>73</v>
      </c>
      <c r="B510" s="16" t="s">
        <v>469</v>
      </c>
      <c r="C510" s="16" t="s">
        <v>145</v>
      </c>
      <c r="D510" s="17">
        <v>211380.67</v>
      </c>
    </row>
    <row r="511" spans="1:4" ht="15">
      <c r="A511" s="16" t="s">
        <v>73</v>
      </c>
      <c r="B511" s="16" t="s">
        <v>469</v>
      </c>
      <c r="C511" s="16" t="s">
        <v>148</v>
      </c>
      <c r="D511" s="17">
        <v>17.100000000000001</v>
      </c>
    </row>
    <row r="512" spans="1:4" ht="15">
      <c r="A512" s="16" t="s">
        <v>73</v>
      </c>
      <c r="B512" s="16" t="s">
        <v>469</v>
      </c>
      <c r="C512" s="16" t="s">
        <v>151</v>
      </c>
      <c r="D512" s="17">
        <v>211363.57</v>
      </c>
    </row>
    <row r="513" spans="1:4" ht="15">
      <c r="A513" s="16" t="s">
        <v>73</v>
      </c>
      <c r="B513" s="16" t="s">
        <v>469</v>
      </c>
      <c r="C513" s="16" t="s">
        <v>161</v>
      </c>
      <c r="D513" s="17">
        <v>252960.25</v>
      </c>
    </row>
    <row r="514" spans="1:4" ht="15">
      <c r="A514" s="16" t="s">
        <v>73</v>
      </c>
      <c r="B514" s="16" t="s">
        <v>469</v>
      </c>
      <c r="C514" s="16" t="s">
        <v>162</v>
      </c>
      <c r="D514" s="17">
        <v>-73959.38</v>
      </c>
    </row>
    <row r="515" spans="1:4" ht="15">
      <c r="A515" s="16" t="s">
        <v>73</v>
      </c>
      <c r="B515" s="16" t="s">
        <v>469</v>
      </c>
      <c r="C515" s="16" t="s">
        <v>470</v>
      </c>
      <c r="D515" s="17">
        <v>252960.25</v>
      </c>
    </row>
    <row r="516" spans="1:4" ht="15">
      <c r="A516" s="16" t="s">
        <v>73</v>
      </c>
      <c r="B516" s="16" t="s">
        <v>469</v>
      </c>
      <c r="C516" s="16" t="s">
        <v>177</v>
      </c>
      <c r="D516" s="17">
        <v>17.100000000000001</v>
      </c>
    </row>
    <row r="517" spans="1:4" ht="15">
      <c r="A517" s="16" t="s">
        <v>73</v>
      </c>
      <c r="B517" s="16" t="s">
        <v>469</v>
      </c>
      <c r="C517" s="16" t="s">
        <v>180</v>
      </c>
      <c r="D517" s="17">
        <v>211380.67</v>
      </c>
    </row>
    <row r="518" spans="1:4" ht="15">
      <c r="A518" s="16" t="s">
        <v>73</v>
      </c>
      <c r="B518" s="16" t="s">
        <v>469</v>
      </c>
      <c r="C518" s="16" t="s">
        <v>260</v>
      </c>
      <c r="D518" s="17">
        <v>7896.69</v>
      </c>
    </row>
    <row r="519" spans="1:4" ht="15">
      <c r="A519" s="16" t="s">
        <v>73</v>
      </c>
      <c r="B519" s="16" t="s">
        <v>469</v>
      </c>
      <c r="C519" s="16" t="s">
        <v>261</v>
      </c>
      <c r="D519" s="17">
        <v>171104.18</v>
      </c>
    </row>
    <row r="520" spans="1:4" ht="15">
      <c r="A520" s="16" t="s">
        <v>73</v>
      </c>
      <c r="B520" s="16" t="s">
        <v>469</v>
      </c>
      <c r="C520" s="16" t="s">
        <v>264</v>
      </c>
      <c r="D520" s="17">
        <v>179000.87</v>
      </c>
    </row>
    <row r="521" spans="1:4" ht="15">
      <c r="A521" s="16" t="s">
        <v>73</v>
      </c>
      <c r="B521" s="16" t="s">
        <v>469</v>
      </c>
      <c r="C521" s="16" t="s">
        <v>471</v>
      </c>
      <c r="D521" s="17">
        <v>252960.25</v>
      </c>
    </row>
    <row r="522" spans="1:4" ht="15">
      <c r="A522" s="16" t="s">
        <v>73</v>
      </c>
      <c r="B522" s="16" t="s">
        <v>469</v>
      </c>
      <c r="C522" s="16" t="s">
        <v>272</v>
      </c>
      <c r="D522" s="17">
        <v>-73959.38</v>
      </c>
    </row>
    <row r="523" spans="1:4" ht="15">
      <c r="A523" s="16" t="s">
        <v>73</v>
      </c>
      <c r="B523" s="16" t="s">
        <v>469</v>
      </c>
      <c r="C523" s="16" t="s">
        <v>324</v>
      </c>
      <c r="D523" s="17">
        <v>3896.69</v>
      </c>
    </row>
    <row r="524" spans="1:4" ht="15">
      <c r="A524" s="16" t="s">
        <v>73</v>
      </c>
      <c r="B524" s="16" t="s">
        <v>469</v>
      </c>
      <c r="C524" s="16" t="s">
        <v>325</v>
      </c>
      <c r="D524" s="17">
        <v>6890.18</v>
      </c>
    </row>
    <row r="525" spans="1:4" ht="15">
      <c r="A525" s="16" t="s">
        <v>73</v>
      </c>
      <c r="B525" s="16" t="s">
        <v>469</v>
      </c>
      <c r="C525" s="16" t="s">
        <v>329</v>
      </c>
      <c r="D525" s="17">
        <v>10786.87</v>
      </c>
    </row>
    <row r="526" spans="1:4" ht="15">
      <c r="A526" s="16" t="s">
        <v>73</v>
      </c>
      <c r="B526" s="16" t="s">
        <v>469</v>
      </c>
      <c r="C526" s="16" t="s">
        <v>430</v>
      </c>
      <c r="D526" s="17">
        <v>246226</v>
      </c>
    </row>
    <row r="527" spans="1:4" ht="15">
      <c r="A527" s="16" t="s">
        <v>73</v>
      </c>
      <c r="B527" s="16" t="s">
        <v>469</v>
      </c>
      <c r="C527" s="16" t="s">
        <v>431</v>
      </c>
      <c r="D527" s="17">
        <v>59872</v>
      </c>
    </row>
    <row r="528" spans="1:4" ht="15">
      <c r="A528" s="16" t="s">
        <v>73</v>
      </c>
      <c r="B528" s="16" t="s">
        <v>469</v>
      </c>
      <c r="C528" s="16" t="s">
        <v>339</v>
      </c>
      <c r="D528" s="17">
        <v>320213.75</v>
      </c>
    </row>
    <row r="529" spans="1:4" ht="15">
      <c r="A529" s="16" t="s">
        <v>73</v>
      </c>
      <c r="B529" s="16" t="s">
        <v>469</v>
      </c>
      <c r="C529" s="16" t="s">
        <v>368</v>
      </c>
      <c r="D529" s="17">
        <v>68924.62</v>
      </c>
    </row>
    <row r="530" spans="1:4" ht="15">
      <c r="A530" s="16" t="s">
        <v>73</v>
      </c>
      <c r="B530" s="16" t="s">
        <v>469</v>
      </c>
      <c r="C530" s="16" t="s">
        <v>472</v>
      </c>
      <c r="D530" s="17">
        <v>-262076</v>
      </c>
    </row>
    <row r="531" spans="1:4" ht="15">
      <c r="A531" s="16" t="s">
        <v>73</v>
      </c>
      <c r="B531" s="16" t="s">
        <v>469</v>
      </c>
      <c r="C531" s="16" t="s">
        <v>473</v>
      </c>
      <c r="D531" s="17">
        <v>-262076</v>
      </c>
    </row>
    <row r="532" spans="1:4" ht="15">
      <c r="A532" s="16" t="s">
        <v>73</v>
      </c>
      <c r="B532" s="16" t="s">
        <v>469</v>
      </c>
      <c r="C532" s="16" t="s">
        <v>369</v>
      </c>
      <c r="D532" s="17">
        <v>68924.62</v>
      </c>
    </row>
    <row r="533" spans="1:4" ht="15">
      <c r="A533" s="16" t="s">
        <v>73</v>
      </c>
      <c r="B533" s="16" t="s">
        <v>469</v>
      </c>
      <c r="C533" s="16" t="s">
        <v>370</v>
      </c>
      <c r="D533" s="17">
        <v>179000.87</v>
      </c>
    </row>
    <row r="534" spans="1:4" ht="15">
      <c r="A534" s="16" t="s">
        <v>73</v>
      </c>
      <c r="B534" s="16" t="s">
        <v>469</v>
      </c>
      <c r="C534" s="16" t="s">
        <v>371</v>
      </c>
      <c r="D534" s="17">
        <v>-562.95000000000005</v>
      </c>
    </row>
    <row r="535" spans="1:4" ht="15">
      <c r="A535" s="16" t="s">
        <v>73</v>
      </c>
      <c r="B535" s="16" t="s">
        <v>469</v>
      </c>
      <c r="C535" s="16" t="s">
        <v>372</v>
      </c>
      <c r="D535" s="17">
        <v>68361.67</v>
      </c>
    </row>
    <row r="536" spans="1:4" ht="15">
      <c r="A536" s="16" t="s">
        <v>73</v>
      </c>
      <c r="B536" s="16" t="s">
        <v>469</v>
      </c>
      <c r="C536" s="16" t="s">
        <v>474</v>
      </c>
      <c r="D536" s="17">
        <v>14115.75</v>
      </c>
    </row>
    <row r="537" spans="1:4" ht="15">
      <c r="A537" s="16" t="s">
        <v>73</v>
      </c>
      <c r="B537" s="16" t="s">
        <v>469</v>
      </c>
      <c r="C537" s="16" t="s">
        <v>386</v>
      </c>
      <c r="D537" s="17">
        <v>4000</v>
      </c>
    </row>
    <row r="538" spans="1:4" ht="15">
      <c r="A538" s="16" t="s">
        <v>73</v>
      </c>
      <c r="B538" s="16" t="s">
        <v>469</v>
      </c>
      <c r="C538" s="16" t="s">
        <v>387</v>
      </c>
      <c r="D538" s="17">
        <v>164214</v>
      </c>
    </row>
    <row r="539" spans="1:4" ht="15">
      <c r="A539" s="16" t="s">
        <v>73</v>
      </c>
      <c r="B539" s="16" t="s">
        <v>469</v>
      </c>
      <c r="C539" s="16" t="s">
        <v>391</v>
      </c>
      <c r="D539" s="17">
        <v>168214</v>
      </c>
    </row>
    <row r="540" spans="1:4" ht="15">
      <c r="A540" s="16" t="s">
        <v>73</v>
      </c>
      <c r="B540" s="16" t="s">
        <v>469</v>
      </c>
      <c r="C540" s="16" t="s">
        <v>432</v>
      </c>
      <c r="D540" s="17">
        <v>59872</v>
      </c>
    </row>
    <row r="541" spans="1:4" ht="15">
      <c r="A541" s="16" t="s">
        <v>73</v>
      </c>
      <c r="B541" s="16" t="s">
        <v>469</v>
      </c>
      <c r="C541" s="16" t="s">
        <v>399</v>
      </c>
      <c r="D541" s="17">
        <v>-142884</v>
      </c>
    </row>
    <row r="542" spans="1:4" ht="15">
      <c r="A542" s="16" t="s">
        <v>73</v>
      </c>
      <c r="B542" s="16" t="s">
        <v>469</v>
      </c>
      <c r="C542" s="16" t="s">
        <v>475</v>
      </c>
      <c r="D542" s="17">
        <v>262076</v>
      </c>
    </row>
    <row r="543" spans="1:4" ht="15">
      <c r="A543" s="16" t="s">
        <v>73</v>
      </c>
      <c r="B543" s="16" t="s">
        <v>469</v>
      </c>
      <c r="C543" s="16" t="s">
        <v>476</v>
      </c>
      <c r="D543" s="17">
        <v>267076</v>
      </c>
    </row>
    <row r="544" spans="1:4" ht="15">
      <c r="A544" s="16" t="s">
        <v>73</v>
      </c>
      <c r="B544" s="16" t="s">
        <v>469</v>
      </c>
      <c r="C544" s="16" t="s">
        <v>400</v>
      </c>
      <c r="D544" s="17">
        <v>573174</v>
      </c>
    </row>
    <row r="545" spans="1:4" ht="15">
      <c r="A545" s="16" t="s">
        <v>73</v>
      </c>
      <c r="B545" s="16" t="s">
        <v>469</v>
      </c>
      <c r="C545" s="16" t="s">
        <v>401</v>
      </c>
      <c r="D545" s="17">
        <v>-142884</v>
      </c>
    </row>
    <row r="546" spans="1:4" ht="15">
      <c r="A546" s="16" t="s">
        <v>73</v>
      </c>
      <c r="B546" s="16" t="s">
        <v>469</v>
      </c>
      <c r="C546" s="16" t="s">
        <v>402</v>
      </c>
      <c r="D546" s="17">
        <v>430290</v>
      </c>
    </row>
    <row r="547" spans="1:4" ht="15">
      <c r="A547" s="16" t="s">
        <v>73</v>
      </c>
      <c r="B547" s="16" t="s">
        <v>469</v>
      </c>
      <c r="C547" s="16" t="s">
        <v>403</v>
      </c>
      <c r="D547" s="17">
        <v>285903</v>
      </c>
    </row>
    <row r="548" spans="1:4" ht="15">
      <c r="A548" s="16" t="s">
        <v>73</v>
      </c>
      <c r="B548" s="16" t="s">
        <v>469</v>
      </c>
      <c r="C548" s="16" t="s">
        <v>404</v>
      </c>
      <c r="D548" s="17">
        <v>143019</v>
      </c>
    </row>
    <row r="549" spans="1:4" ht="15">
      <c r="A549" s="16" t="s">
        <v>73</v>
      </c>
      <c r="B549" s="16" t="s">
        <v>469</v>
      </c>
      <c r="C549" s="16" t="s">
        <v>477</v>
      </c>
      <c r="D549" s="17">
        <v>262076</v>
      </c>
    </row>
    <row r="550" spans="1:4" ht="15">
      <c r="A550" s="16" t="s">
        <v>73</v>
      </c>
      <c r="B550" s="16" t="s">
        <v>469</v>
      </c>
      <c r="C550" s="16" t="s">
        <v>478</v>
      </c>
      <c r="D550" s="17">
        <v>5000</v>
      </c>
    </row>
    <row r="551" spans="1:4" ht="15">
      <c r="A551" s="16" t="s">
        <v>73</v>
      </c>
      <c r="B551" s="16" t="s">
        <v>469</v>
      </c>
      <c r="C551" s="16" t="s">
        <v>479</v>
      </c>
      <c r="D551" s="17">
        <v>262076</v>
      </c>
    </row>
    <row r="552" spans="1:4" ht="15">
      <c r="A552" s="16" t="s">
        <v>73</v>
      </c>
      <c r="B552" s="16" t="s">
        <v>469</v>
      </c>
      <c r="C552" s="16" t="s">
        <v>480</v>
      </c>
      <c r="D552" s="17">
        <v>59872</v>
      </c>
    </row>
    <row r="553" spans="1:4" ht="15">
      <c r="A553" s="16" t="s">
        <v>73</v>
      </c>
      <c r="B553" s="16" t="s">
        <v>469</v>
      </c>
      <c r="C553" s="16" t="s">
        <v>481</v>
      </c>
      <c r="D553" s="17">
        <v>246226</v>
      </c>
    </row>
    <row r="554" spans="1:4" ht="15">
      <c r="A554" s="16" t="s">
        <v>73</v>
      </c>
      <c r="B554" s="16" t="s">
        <v>469</v>
      </c>
      <c r="C554" s="16" t="s">
        <v>424</v>
      </c>
      <c r="D554" s="17">
        <v>211380.67</v>
      </c>
    </row>
    <row r="555" spans="1:4" ht="15">
      <c r="A555" s="16" t="s">
        <v>73</v>
      </c>
      <c r="B555" s="16" t="s">
        <v>469</v>
      </c>
      <c r="C555" s="16" t="s">
        <v>410</v>
      </c>
      <c r="D555" s="17">
        <v>211380.67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80F99A363543890B7E4EA92730FA" ma:contentTypeVersion="13" ma:contentTypeDescription="Create a new document." ma:contentTypeScope="" ma:versionID="e7e0f5e51c5e225fc71babddc6c0870a">
  <xsd:schema xmlns:xsd="http://www.w3.org/2001/XMLSchema" xmlns:xs="http://www.w3.org/2001/XMLSchema" xmlns:p="http://schemas.microsoft.com/office/2006/metadata/properties" xmlns:ns3="c013ecc5-9bbc-4278-958b-9640e036b2b7" xmlns:ns4="5a6cf6ab-02dd-4773-b92b-805b2e60f145" targetNamespace="http://schemas.microsoft.com/office/2006/metadata/properties" ma:root="true" ma:fieldsID="e8732a21f2264be64cdadb910ed91022" ns3:_="" ns4:_="">
    <xsd:import namespace="c013ecc5-9bbc-4278-958b-9640e036b2b7"/>
    <xsd:import namespace="5a6cf6ab-02dd-4773-b92b-805b2e60f1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3ecc5-9bbc-4278-958b-9640e036b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cf6ab-02dd-4773-b92b-805b2e60f1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1F0F2-4144-4D61-BAAB-DA1D302AB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3ecc5-9bbc-4278-958b-9640e036b2b7"/>
    <ds:schemaRef ds:uri="5a6cf6ab-02dd-4773-b92b-805b2e60f1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DE51DD-5AD9-4E1C-BBD8-78B8D19448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2860BB-8DFF-41F7-BD7A-D1E5B9906A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013ecc5-9bbc-4278-958b-9640e036b2b7"/>
    <ds:schemaRef ds:uri="5a6cf6ab-02dd-4773-b92b-805b2e60f14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DLCWS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Miller</dc:creator>
  <cp:lastModifiedBy>Eileen Frimberger</cp:lastModifiedBy>
  <cp:lastPrinted>2012-03-30T22:22:22Z</cp:lastPrinted>
  <dcterms:created xsi:type="dcterms:W3CDTF">2005-03-31T18:00:41Z</dcterms:created>
  <dcterms:modified xsi:type="dcterms:W3CDTF">2020-03-11T15:20:25Z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0x010100E8CA80F99A363543890B7E4EA92730FA</vt:lpwstr>
  </property>
</Properties>
</file>