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Carrie.Hert\Desktop\"/>
    </mc:Choice>
  </mc:AlternateContent>
  <xr:revisionPtr revIDLastSave="0" documentId="8_{D5B1F9D8-A625-4621-96B3-88E1BE31ADD6}" xr6:coauthVersionLast="47" xr6:coauthVersionMax="47" xr10:uidLastSave="{00000000-0000-0000-0000-000000000000}"/>
  <bookViews>
    <workbookView xWindow="-120" yWindow="-120" windowWidth="29040" windowHeight="15720" activeTab="1" xr2:uid="{00000000-000D-0000-FFFF-FFFF00000000}"/>
  </bookViews>
  <sheets>
    <sheet name="Introduction" sheetId="4" r:id="rId1"/>
    <sheet name="LEA MOE data" sheetId="1" r:id="rId2"/>
    <sheet name="HP school data" sheetId="2" r:id="rId3"/>
    <sheet name="LEA notifications" sheetId="3" r:id="rId4"/>
  </sheets>
  <definedNames>
    <definedName name="_xlnm._FilterDatabase" localSheetId="1" hidden="1">'LEA MOE data'!$A$3:$H$316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H24" i="2"/>
  <c r="I23" i="2"/>
  <c r="H23" i="2"/>
  <c r="G24" i="2"/>
  <c r="F24" i="2"/>
  <c r="G23" i="2"/>
  <c r="F23" i="2"/>
  <c r="E24" i="2"/>
  <c r="D24" i="2"/>
  <c r="E23" i="2"/>
  <c r="D23" i="2"/>
  <c r="K17" i="2" l="1"/>
  <c r="J17" i="2"/>
  <c r="K16" i="2"/>
  <c r="J16" i="2"/>
  <c r="I17" i="2"/>
  <c r="H17" i="2"/>
  <c r="I16" i="2"/>
  <c r="H16" i="2"/>
  <c r="G16" i="2"/>
  <c r="F16" i="2"/>
  <c r="E17" i="2"/>
  <c r="D17" i="2"/>
  <c r="E16" i="2"/>
  <c r="D16" i="2"/>
  <c r="K3" i="2" l="1"/>
  <c r="J3" i="2"/>
  <c r="K2" i="2"/>
  <c r="J2" i="2"/>
  <c r="I3" i="2"/>
  <c r="H3" i="2"/>
  <c r="I2" i="2"/>
  <c r="H2" i="2"/>
  <c r="G3" i="2"/>
  <c r="F3" i="2"/>
  <c r="G2" i="2"/>
  <c r="F2" i="2"/>
  <c r="E3" i="2"/>
  <c r="D3" i="2"/>
  <c r="E2"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Harris</author>
  </authors>
  <commentList>
    <comment ref="G3" authorId="0" shapeId="0" xr:uid="{F928B28A-6864-4DA2-BFFB-7F1094291BA5}">
      <text>
        <r>
          <rPr>
            <sz val="9"/>
            <color indexed="81"/>
            <rFont val="Tahoma"/>
            <family val="2"/>
          </rPr>
          <t xml:space="preserve">LEA did not have an aggregate reduction in combined state and local per pupil funding in FY22. 
</t>
        </r>
      </text>
    </comment>
  </commentList>
</comments>
</file>

<file path=xl/sharedStrings.xml><?xml version="1.0" encoding="utf-8"?>
<sst xmlns="http://schemas.openxmlformats.org/spreadsheetml/2006/main" count="978" uniqueCount="426">
  <si>
    <t>CCDDD</t>
  </si>
  <si>
    <t>02420</t>
  </si>
  <si>
    <t>06119</t>
  </si>
  <si>
    <t>01122</t>
  </si>
  <si>
    <t>09075</t>
  </si>
  <si>
    <t>06117</t>
  </si>
  <si>
    <t>05401</t>
  </si>
  <si>
    <t>04228</t>
  </si>
  <si>
    <t>04222</t>
  </si>
  <si>
    <t>02250</t>
  </si>
  <si>
    <t>05313</t>
  </si>
  <si>
    <t>07002</t>
  </si>
  <si>
    <t>09206</t>
  </si>
  <si>
    <t>04127</t>
  </si>
  <si>
    <t>06114</t>
  </si>
  <si>
    <t>03053</t>
  </si>
  <si>
    <t>06103</t>
  </si>
  <si>
    <t>06098</t>
  </si>
  <si>
    <t>08402</t>
  </si>
  <si>
    <t>08458</t>
  </si>
  <si>
    <t>03017</t>
  </si>
  <si>
    <t>03052</t>
  </si>
  <si>
    <t>06101</t>
  </si>
  <si>
    <t>04129</t>
  </si>
  <si>
    <t>01158</t>
  </si>
  <si>
    <t>08122</t>
  </si>
  <si>
    <t>09207</t>
  </si>
  <si>
    <t>04019</t>
  </si>
  <si>
    <t>09013</t>
  </si>
  <si>
    <t>01147</t>
  </si>
  <si>
    <t>09102</t>
  </si>
  <si>
    <t>03050</t>
  </si>
  <si>
    <t>04901</t>
  </si>
  <si>
    <t>05121</t>
  </si>
  <si>
    <t>03116</t>
  </si>
  <si>
    <t>05402</t>
  </si>
  <si>
    <t>03400</t>
  </si>
  <si>
    <t>06122</t>
  </si>
  <si>
    <t>01160</t>
  </si>
  <si>
    <t>05323</t>
  </si>
  <si>
    <t>07035</t>
  </si>
  <si>
    <t>04069</t>
  </si>
  <si>
    <t>08130</t>
  </si>
  <si>
    <t>06037</t>
  </si>
  <si>
    <t>06112</t>
  </si>
  <si>
    <t>01109</t>
  </si>
  <si>
    <t>09209</t>
  </si>
  <si>
    <t>04246</t>
  </si>
  <si>
    <t>08404</t>
  </si>
  <si>
    <t>School for the Deaf</t>
  </si>
  <si>
    <t>School for the Blind</t>
  </si>
  <si>
    <t>x</t>
  </si>
  <si>
    <r>
      <t xml:space="preserve">Enrollment Exemption 
</t>
    </r>
    <r>
      <rPr>
        <b/>
        <i/>
        <sz val="12"/>
        <color indexed="8"/>
        <rFont val="Calibri"/>
        <family val="2"/>
        <scheme val="minor"/>
      </rPr>
      <t>(less than 1,000 students)</t>
    </r>
  </si>
  <si>
    <r>
      <t xml:space="preserve">Single School Exemption </t>
    </r>
    <r>
      <rPr>
        <b/>
        <i/>
        <sz val="12"/>
        <color indexed="8"/>
        <rFont val="Calibri"/>
        <family val="2"/>
        <scheme val="minor"/>
      </rPr>
      <t>(operates under a single school)</t>
    </r>
  </si>
  <si>
    <r>
      <t xml:space="preserve">Grades in One Building Exemption 
</t>
    </r>
    <r>
      <rPr>
        <b/>
        <i/>
        <sz val="12"/>
        <color indexed="8"/>
        <rFont val="Calibri"/>
        <family val="2"/>
        <scheme val="minor"/>
      </rPr>
      <t>(serves all students in each grade span with a single school)</t>
    </r>
  </si>
  <si>
    <t>Exception under Condition 4a</t>
  </si>
  <si>
    <t>14005</t>
  </si>
  <si>
    <t>21226</t>
  </si>
  <si>
    <t>22017</t>
  </si>
  <si>
    <t>29103</t>
  </si>
  <si>
    <t>31016</t>
  </si>
  <si>
    <t>17408</t>
  </si>
  <si>
    <t>18303</t>
  </si>
  <si>
    <t>Aberdeen School District</t>
  </si>
  <si>
    <t>LEA</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</si>
  <si>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</si>
  <si>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</si>
  <si>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</si>
  <si>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</si>
  <si>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</si>
  <si>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</si>
  <si>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</si>
  <si>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</si>
  <si>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</si>
  <si>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</si>
  <si>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</si>
  <si>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</si>
  <si>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</si>
  <si>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</si>
  <si>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</si>
  <si>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</si>
  <si>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</si>
  <si>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</si>
  <si>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</si>
  <si>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</si>
  <si>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</si>
  <si>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</si>
  <si>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Cashmere School District</t>
  </si>
  <si>
    <t>Catalyst Public Schools</t>
  </si>
  <si>
    <t>Centerville School District</t>
  </si>
  <si>
    <t>Central Kitsap School District</t>
  </si>
  <si>
    <t>Central Valley School District</t>
  </si>
  <si>
    <t>Centralia School District</t>
  </si>
  <si>
    <t>Cheney School District</t>
  </si>
  <si>
    <t>Chewelah School District</t>
  </si>
  <si>
    <t>Chimacum School District</t>
  </si>
  <si>
    <t>Clarkston School District</t>
  </si>
  <si>
    <t>Cle Elum-Roslyn School District</t>
  </si>
  <si>
    <t>Clover Park School District</t>
  </si>
  <si>
    <t>Colfax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</si>
  <si>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</si>
  <si>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</si>
  <si>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</si>
  <si>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</si>
  <si>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</si>
  <si>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</si>
  <si>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</si>
  <si>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</si>
  <si>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</si>
  <si>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</si>
  <si>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</si>
  <si>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</si>
  <si>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</si>
  <si>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</si>
  <si>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</si>
  <si>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</si>
  <si>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</si>
  <si>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</si>
  <si>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</si>
  <si>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</si>
  <si>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</si>
  <si>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</si>
  <si>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</si>
  <si>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</si>
  <si>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</si>
  <si>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</si>
  <si>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</si>
  <si>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</si>
  <si>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</si>
  <si>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</si>
  <si>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</si>
  <si>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</si>
  <si>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</si>
  <si>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</si>
  <si>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</si>
  <si>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</si>
  <si>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</si>
  <si>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</si>
  <si>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</si>
  <si>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</si>
  <si>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</si>
  <si>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</si>
  <si>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</si>
  <si>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</si>
  <si>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</si>
  <si>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</si>
  <si>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</si>
  <si>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</si>
  <si>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</si>
  <si>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</si>
  <si>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</si>
  <si>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</si>
  <si>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</si>
  <si>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</si>
  <si>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</si>
  <si>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</si>
  <si>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</si>
  <si>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</si>
  <si>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Impact | Commencement Bay Elementary</t>
  </si>
  <si>
    <t>Impact Public Schools</t>
  </si>
  <si>
    <t>Impact | Salish Sea Elementary</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</si>
  <si>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</si>
  <si>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</si>
  <si>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</si>
  <si>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</si>
  <si>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</si>
  <si>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</si>
  <si>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</si>
  <si>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</si>
  <si>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</si>
  <si>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</si>
  <si>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Kittitas School District</t>
  </si>
  <si>
    <t>Klickitat School District</t>
  </si>
  <si>
    <t>La Conner School District</t>
  </si>
  <si>
    <t>La Center School District</t>
  </si>
  <si>
    <t>LaCrosse School District</t>
  </si>
  <si>
    <t>Lake Chelan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</si>
  <si>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</si>
  <si>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</si>
  <si>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</si>
  <si>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</si>
  <si>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</si>
  <si>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</si>
  <si>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</si>
  <si>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</si>
  <si>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</si>
  <si>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Lumen High School</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</si>
  <si>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</si>
  <si>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</si>
  <si>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</si>
  <si>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</si>
  <si>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</si>
  <si>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</si>
  <si>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</si>
  <si>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</si>
  <si>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</si>
  <si>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</si>
  <si>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</si>
  <si>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</si>
  <si>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</si>
  <si>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</si>
  <si>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</si>
  <si>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</si>
  <si>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</si>
  <si>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</si>
  <si>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</si>
  <si>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</si>
  <si>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</si>
  <si>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</si>
  <si>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</si>
  <si>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</si>
  <si>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</si>
  <si>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</si>
  <si>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 xml:space="preserve">Nespelem School District  </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</si>
  <si>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</si>
  <si>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</si>
  <si>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</si>
  <si>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</si>
  <si>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</si>
  <si>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</si>
  <si>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</si>
  <si>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</si>
  <si>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</si>
  <si>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</si>
  <si>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</si>
  <si>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</si>
  <si>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</si>
  <si>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</si>
  <si>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</si>
  <si>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</si>
  <si>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</si>
  <si>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</si>
  <si>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</si>
  <si>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</si>
  <si>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</si>
  <si>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</si>
  <si>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</si>
  <si>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</si>
  <si>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</si>
  <si>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</si>
  <si>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</si>
  <si>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</si>
  <si>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</si>
  <si>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</si>
  <si>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</si>
  <si>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Pasco School District</t>
  </si>
  <si>
    <t>Pateros School District</t>
  </si>
  <si>
    <t>Paterson School District</t>
  </si>
  <si>
    <t>Pe Ell School District</t>
  </si>
  <si>
    <t>Peninsula School District</t>
  </si>
  <si>
    <t>Pinnacles Prep</t>
  </si>
  <si>
    <t>Pioneer School District</t>
  </si>
  <si>
    <t>Pomeroy School District</t>
  </si>
  <si>
    <t>Port Angeles School District</t>
  </si>
  <si>
    <t>Port Townsend School District</t>
  </si>
  <si>
    <t>Prescott School District</t>
  </si>
  <si>
    <t>PRIDE Prep Charter School District</t>
  </si>
  <si>
    <t>Prosser School District</t>
  </si>
  <si>
    <t>Pullman School District</t>
  </si>
  <si>
    <t>Pullman Community Montessori</t>
  </si>
  <si>
    <t>Puyallup School District</t>
  </si>
  <si>
    <t>Queets-Clearwater School District</t>
  </si>
  <si>
    <t>Quilcene School District</t>
  </si>
  <si>
    <t>Quillayute Valley School District</t>
  </si>
  <si>
    <t>Lake Quinault School District</t>
  </si>
  <si>
    <t>Quincy School District</t>
  </si>
  <si>
    <t>Rainier School District</t>
  </si>
  <si>
    <t>Rainier Prep Charter School District</t>
  </si>
  <si>
    <t>Rainier Valley Leadership Academy (Formerly Green Dot RVLA)</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</si>
  <si>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</si>
  <si>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</si>
  <si>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</si>
  <si>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</si>
  <si>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</si>
  <si>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</si>
  <si>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</si>
  <si>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</si>
  <si>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</si>
  <si>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</si>
  <si>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</si>
  <si>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</si>
  <si>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</si>
  <si>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</si>
  <si>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</si>
  <si>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</si>
  <si>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</si>
  <si>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</si>
  <si>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</si>
  <si>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</si>
  <si>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</si>
  <si>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</si>
  <si>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</si>
  <si>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</si>
  <si>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</si>
  <si>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</si>
  <si>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</si>
  <si>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</si>
  <si>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Whidbey School District</t>
  </si>
  <si>
    <t>Southside School District</t>
  </si>
  <si>
    <t>Spokane School District</t>
  </si>
  <si>
    <t>Spokane International Academy</t>
  </si>
  <si>
    <t>Sprague School District</t>
  </si>
  <si>
    <t>St. John School District</t>
  </si>
  <si>
    <t>Stanwood-Camano School District</t>
  </si>
  <si>
    <t>Star School District No. 054</t>
  </si>
  <si>
    <t>Starbuck School District</t>
  </si>
  <si>
    <t>Stehekin School District</t>
  </si>
  <si>
    <t>Steilacoom Hist. School District</t>
  </si>
  <si>
    <t>Steptoe School District</t>
  </si>
  <si>
    <t>Stevenson-Carson School District</t>
  </si>
  <si>
    <t>Sultan School District</t>
  </si>
  <si>
    <t>Summit Public School: Atlas</t>
  </si>
  <si>
    <t>Summit Public School: Olympus</t>
  </si>
  <si>
    <t>Summit Public School: Sierra</t>
  </si>
  <si>
    <t>Summit Valley School District</t>
  </si>
  <si>
    <t>Sumner School District</t>
  </si>
  <si>
    <t>Sunnyside School District</t>
  </si>
  <si>
    <t>Suquamish Tribal Education Department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</si>
  <si>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</si>
  <si>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</si>
  <si>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</si>
  <si>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</si>
  <si>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</si>
  <si>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</si>
  <si>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</si>
  <si>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</si>
  <si>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</si>
  <si>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</si>
  <si>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</si>
  <si>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</si>
  <si>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</si>
  <si>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</si>
  <si>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</si>
  <si>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</si>
  <si>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</si>
  <si>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</si>
  <si>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</si>
  <si>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</si>
  <si>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</si>
  <si>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</si>
  <si>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</si>
  <si>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</si>
  <si>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</si>
  <si>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</si>
  <si>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</si>
  <si>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</si>
  <si>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</si>
  <si>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</si>
  <si>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</si>
  <si>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</si>
  <si>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 xml:space="preserve">Whatcom Intergenerational High School </t>
  </si>
  <si>
    <t>White Pass School District</t>
  </si>
  <si>
    <t>White River School District</t>
  </si>
  <si>
    <t>White Salmon Valley School District</t>
  </si>
  <si>
    <t>Why Not You Academy (Formerly Cascade: Midway charter)</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</si>
  <si>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</si>
  <si>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</si>
  <si>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</si>
  <si>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</si>
  <si>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</si>
  <si>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</si>
  <si>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</si>
  <si>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</si>
  <si>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</si>
  <si>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</si>
  <si>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Maintenance of Equity Exemptions for Local Educational Agencies Receiving ESSER III Funds</t>
  </si>
  <si>
    <t>Selah School District</t>
  </si>
  <si>
    <t>Cascade School District</t>
  </si>
  <si>
    <t>Eatonville School District</t>
  </si>
  <si>
    <t>College Place School District</t>
  </si>
  <si>
    <t>Kiona-Benton City School District</t>
  </si>
  <si>
    <t>Mercer Island School District</t>
  </si>
  <si>
    <t>South Kitsap School District</t>
  </si>
  <si>
    <t>Submitted MOE Calculation</t>
  </si>
  <si>
    <t>Chehalis School District</t>
  </si>
  <si>
    <t>Castle Rock School District</t>
  </si>
  <si>
    <t>08401</t>
  </si>
  <si>
    <t>Meridian School District</t>
  </si>
  <si>
    <t>East Valley Central Middle School</t>
  </si>
  <si>
    <t>Terrace Heights Elementary</t>
  </si>
  <si>
    <t>Kettle Falls Middle School</t>
  </si>
  <si>
    <t xml:space="preserve">Centennial Elementary School </t>
  </si>
  <si>
    <t>La Venture Middle School</t>
  </si>
  <si>
    <t>Mount Baker Middle School</t>
  </si>
  <si>
    <t>Washington Elementary School</t>
  </si>
  <si>
    <t>High Poverty Schools used in MOEquity calculations</t>
  </si>
  <si>
    <t>LEAs who did not apply for an MOEquity exemption and performed MOEquity calculations</t>
  </si>
  <si>
    <t>Evergreen Elementary</t>
  </si>
  <si>
    <t>Henderson Bay Alt High School</t>
  </si>
  <si>
    <t>Key Peninsula Middle School</t>
  </si>
  <si>
    <t>Minter Creek Elementary</t>
  </si>
  <si>
    <t>Vaughn Elementary School</t>
  </si>
  <si>
    <t>Whitstran Elementary</t>
  </si>
  <si>
    <t>Housel Middle School</t>
  </si>
  <si>
    <t>Grand Mound Elementary</t>
  </si>
  <si>
    <t>Rochester Middle School</t>
  </si>
  <si>
    <t>Helen Haller Elementary School</t>
  </si>
  <si>
    <t>Greywolf Elementary School</t>
  </si>
  <si>
    <t>South Whidbey Academy</t>
  </si>
  <si>
    <t>Anderson Island Elementary</t>
  </si>
  <si>
    <t>Cherrydale Elementary</t>
  </si>
  <si>
    <t>Gold Bar Elementary</t>
  </si>
  <si>
    <t>Sultan Middle School</t>
  </si>
  <si>
    <t>Tonasket High School</t>
  </si>
  <si>
    <t>Tonasket Middle School</t>
  </si>
  <si>
    <t>Student Link</t>
  </si>
  <si>
    <t xml:space="preserve">McMurray Middle School </t>
  </si>
  <si>
    <t>Foothills Elementary</t>
  </si>
  <si>
    <t>Glacier Middle School</t>
  </si>
  <si>
    <t>Columbia Elementary</t>
  </si>
  <si>
    <t>TEAM High School</t>
  </si>
  <si>
    <t xml:space="preserve">Exceptional or Uncontrollable Circumstance Exception </t>
  </si>
  <si>
    <t>*******Posted 7/6/2022**********</t>
  </si>
  <si>
    <r>
      <t xml:space="preserve">This file is in response to the Maintenance of Equity (MOEquity) requirements in the American Rescue Plan Act as of July 5, 2023.
</t>
    </r>
    <r>
      <rPr>
        <b/>
        <sz val="11"/>
        <color theme="1"/>
        <rFont val="Calibri"/>
        <family val="2"/>
      </rPr>
      <t>By July 8, 2022 each SEA must publish on its website</t>
    </r>
    <r>
      <rPr>
        <sz val="11"/>
        <color theme="1"/>
        <rFont val="Calibri"/>
        <family val="2"/>
      </rPr>
      <t>:
1) LEAs that are exempted from the local maintenance of equity requirements in fiscal year (FY) 2022 (i.e., the 2021-22 school year). SEAs must identify why LEAs were exempted by indicating on of the following exceptions:
       a) Has less than 1,000 students, operates a single school, serves all 
            students within each grade span within a single school.
       b) Was exempted by ED because of "exceptional or uncontrollable 
             circumstances".
        c) Did not have an aggregate reduction in combined State and local 
             per pupil funding in FY 2022 (i.e. signed Appendix B).
2) The identity of each "high-poverty school" in LEAs that are not exempted from the local maintenance of equity requirements in FY 2022.
3) A description of how the SEA will ensure that each LEA that is not exempted for LEA-level maintenance of equity requirements is maintaining equity in its high-poverty schools.  This description should include information on, 
          a) When the SEA will determine that LEAs are not compliant, and
          b) The date that the SEA will require non-compliant LEAs to
                describe what adjustments the LEA will make to be in 
                compliance prior to the start of the next school year.
SEAs are required to update their original MOEquity data submission 
to include initial FY2023 data by July 29, 2022.</t>
    </r>
  </si>
  <si>
    <t>*******Revised 7/29/2022**********</t>
  </si>
  <si>
    <t>as of July 29, 2022</t>
  </si>
  <si>
    <t xml:space="preserve">Whether the LEA did not maintain equity for any high-poverty school in FY 2022 </t>
  </si>
  <si>
    <t xml:space="preserve">Per-pupil amount of funding for each high-poverty school in the LEA in FY 2022 </t>
  </si>
  <si>
    <t xml:space="preserve">Per-pupil amount of funding for each high-poverty school in the LEA in FY 2021 </t>
  </si>
  <si>
    <t>Maintained equity</t>
  </si>
  <si>
    <t xml:space="preserve">Per-pupil amount of funding in the aggregate for all schools in the LEA, on a districtwide basis or by grade span, in FY 2021 </t>
  </si>
  <si>
    <t xml:space="preserve">Per-pupil amount of funding in the aggregate for all schools in the LEA, on a districtwide basis or by grade span, in FY 2022 </t>
  </si>
  <si>
    <t xml:space="preserve">Per-pupil number of full-time-equivalent (FTE) staff for each high-poverty school in the LEA in FY 2021 </t>
  </si>
  <si>
    <t xml:space="preserve">Per-pupil number of full-time-equivalent (FTE) staff for each high-poverty school in the LEA in FY 2022 </t>
  </si>
  <si>
    <t>Per-pupil number of FTE staff in the aggregate for all schools in the LEA, on a districtwide  basis or by grade span, in FY 2021</t>
  </si>
  <si>
    <t xml:space="preserve">Per-pupil number of FTE staff in the aggregate for all schools in the LEA, on a districtwide  basis or by grade span, in FY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</si>
</sst>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0_);_(* \(#,##0.000\);_(* &quot;-&quot;???_);_(@_)"/>
  </numFmts>
  <fonts count="17" x14ac:knownFonts="1">
    <font>
      <sz val="11"/>
      <color theme="1"/>
      <name val="Calibri"/>
      <family val="2"/>
    </font>
    <font>
      <sz val="11"/>
      <color theme="1"/>
      <name val="Calibri"/>
      <family val="2"/>
      <scheme val="minor"/>
    </font>
    <font>
      <b/>
      <sz val="11"/>
      <color indexed="8"/>
      <name val="Calibri"/>
      <family val="2"/>
      <scheme val="minor"/>
    </font>
    <font>
      <sz val="11"/>
      <color rgb="FF000000"/>
      <name val="Calibri"/>
      <family val="2"/>
      <scheme val="minor"/>
    </font>
    <font>
      <sz val="11"/>
      <name val="Calibri"/>
      <family val="2"/>
      <scheme val="minor"/>
    </font>
    <font>
      <b/>
      <sz val="11"/>
      <name val="Calibri"/>
      <family val="2"/>
      <scheme val="minor"/>
    </font>
    <font>
      <sz val="11"/>
      <name val="Calibri"/>
      <family val="2"/>
    </font>
    <font>
      <b/>
      <sz val="12"/>
      <color indexed="8"/>
      <name val="Calibri"/>
      <family val="2"/>
      <scheme val="minor"/>
    </font>
    <font>
      <b/>
      <i/>
      <sz val="12"/>
      <color indexed="8"/>
      <name val="Calibri"/>
      <family val="2"/>
      <scheme val="minor"/>
    </font>
    <font>
      <b/>
      <sz val="13"/>
      <name val="Calibri"/>
      <family val="2"/>
    </font>
    <font>
      <sz val="11"/>
      <color theme="1"/>
      <name val="Calibri"/>
      <family val="2"/>
    </font>
    <font>
      <b/>
      <sz val="11"/>
      <color theme="1"/>
      <name val="Calibri"/>
      <family val="2"/>
    </font>
    <font>
      <sz val="9"/>
      <color indexed="81"/>
      <name val="Tahoma"/>
      <family val="2"/>
    </font>
    <font>
      <sz val="11"/>
      <color theme="1"/>
      <name val="Calibri"/>
      <family val="2"/>
    </font>
    <font>
      <sz val="10"/>
      <color theme="1"/>
      <name val="Tahoma"/>
      <family val="2"/>
    </font>
    <font>
      <sz val="10"/>
      <color theme="1"/>
      <name val="Arial"/>
      <family val="2"/>
    </font>
    <font>
      <b/>
      <sz val="11"/>
      <name val="Calibri"/>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0" fillId="0" borderId="0" applyFont="0" applyFill="0" applyBorder="0" applyAlignment="0" applyProtection="0"/>
  </cellStyleXfs>
  <cellXfs count="42">
    <xf numFmtId="0" fontId="0" fillId="0" borderId="0" xfId="0"/>
    <xf numFmtId="0" fontId="3" fillId="0" borderId="0" xfId="0" applyFont="1" applyAlignment="1">
      <alignment vertical="top"/>
    </xf>
    <xf numFmtId="0" fontId="4" fillId="0" borderId="0" xfId="0" applyFont="1" applyAlignment="1">
      <alignment horizontal="left" vertical="top"/>
    </xf>
    <xf numFmtId="0" fontId="0" fillId="0" borderId="0" xfId="0" applyAlignment="1">
      <alignment horizontal="center"/>
    </xf>
    <xf numFmtId="0" fontId="6" fillId="0" borderId="0" xfId="0" applyFont="1"/>
    <xf numFmtId="0" fontId="4" fillId="0" borderId="0" xfId="0" quotePrefix="1" applyFont="1" applyAlignment="1">
      <alignment horizontal="left" vertical="top"/>
    </xf>
    <xf numFmtId="0" fontId="5" fillId="0" borderId="1" xfId="0" applyFont="1" applyBorder="1"/>
    <xf numFmtId="0" fontId="2" fillId="0" borderId="1" xfId="0" applyFont="1" applyBorder="1"/>
    <xf numFmtId="0" fontId="9" fillId="0" borderId="0" xfId="0" applyFont="1"/>
    <xf numFmtId="15" fontId="6" fillId="0" borderId="0" xfId="0" quotePrefix="1" applyNumberFormat="1" applyFont="1" applyAlignment="1">
      <alignment horizontal="left"/>
    </xf>
    <xf numFmtId="0" fontId="4" fillId="0" borderId="0" xfId="0" applyFont="1"/>
    <xf numFmtId="0" fontId="0" fillId="0" borderId="2" xfId="0" applyBorder="1" applyAlignment="1">
      <alignment horizontal="center"/>
    </xf>
    <xf numFmtId="0" fontId="7" fillId="0" borderId="1" xfId="0" applyFont="1" applyBorder="1" applyAlignment="1">
      <alignment horizontal="center" vertical="center" wrapText="1"/>
    </xf>
    <xf numFmtId="0" fontId="0" fillId="0" borderId="2" xfId="0" applyBorder="1"/>
    <xf numFmtId="0" fontId="7" fillId="0" borderId="3" xfId="0" applyFont="1" applyBorder="1" applyAlignment="1">
      <alignment horizontal="center" vertical="center" wrapText="1"/>
    </xf>
    <xf numFmtId="0" fontId="11" fillId="0" borderId="0" xfId="0" applyFont="1"/>
    <xf numFmtId="0" fontId="10" fillId="0" borderId="0" xfId="0" applyFont="1"/>
    <xf numFmtId="0" fontId="11" fillId="0" borderId="0" xfId="0" applyFont="1" applyAlignment="1">
      <alignment wrapText="1"/>
    </xf>
    <xf numFmtId="43" fontId="0" fillId="0" borderId="0" xfId="1" applyFont="1"/>
    <xf numFmtId="164" fontId="0" fillId="0" borderId="0" xfId="0" applyNumberFormat="1"/>
    <xf numFmtId="43" fontId="13" fillId="0" borderId="0" xfId="1" applyFont="1"/>
    <xf numFmtId="43" fontId="0" fillId="0" borderId="0" xfId="1" applyFont="1" applyAlignment="1">
      <alignment horizontal="right"/>
    </xf>
    <xf numFmtId="43" fontId="0" fillId="0" borderId="0" xfId="0" applyNumberFormat="1"/>
    <xf numFmtId="43" fontId="1" fillId="0" borderId="0" xfId="1" applyFont="1" applyBorder="1" applyAlignment="1">
      <alignment horizontal="center" vertical="center" wrapText="1"/>
    </xf>
    <xf numFmtId="43" fontId="13" fillId="0" borderId="0" xfId="0" applyNumberFormat="1" applyFont="1"/>
    <xf numFmtId="43" fontId="10" fillId="0" borderId="0" xfId="0" applyNumberFormat="1" applyFont="1" applyAlignment="1">
      <alignment horizontal="right" wrapText="1"/>
    </xf>
    <xf numFmtId="43" fontId="14" fillId="0" borderId="0" xfId="0" applyNumberFormat="1" applyFont="1" applyAlignment="1">
      <alignment horizontal="right" wrapText="1"/>
    </xf>
    <xf numFmtId="0" fontId="16" fillId="0" borderId="0" xfId="0" applyFont="1" applyAlignment="1">
      <alignment wrapText="1"/>
    </xf>
    <xf numFmtId="0" fontId="16" fillId="0" borderId="0" xfId="0" applyFont="1" applyAlignment="1">
      <alignment horizontal="left" wrapText="1" indent="1"/>
    </xf>
    <xf numFmtId="43" fontId="15" fillId="0" borderId="0" xfId="0" applyNumberFormat="1" applyFont="1" applyAlignment="1">
      <alignment horizontal="right"/>
    </xf>
    <xf numFmtId="43" fontId="10" fillId="0" borderId="0" xfId="0" applyNumberFormat="1" applyFont="1" applyAlignment="1">
      <alignment horizontal="right"/>
    </xf>
    <xf numFmtId="43" fontId="0" fillId="0" borderId="0" xfId="1" applyFont="1" applyFill="1"/>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1" fillId="2"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180975</xdr:rowOff>
    </xdr:from>
    <xdr:to>
      <xdr:col>17</xdr:col>
      <xdr:colOff>400050</xdr:colOff>
      <xdr:row>8</xdr:row>
      <xdr:rowOff>85725</xdr:rowOff>
    </xdr:to>
    <xdr:sp macro="" textlink="">
      <xdr:nvSpPr>
        <xdr:cNvPr id="2" name="TextBox 1">
          <a:extLst>
            <a:ext uri="{FF2B5EF4-FFF2-40B4-BE49-F238E27FC236}">
              <a16:creationId xmlns:a16="http://schemas.microsoft.com/office/drawing/2014/main" id="{6C5573C9-5C14-4948-9427-7B8B6FAB5A16}"/>
            </a:ext>
          </a:extLst>
        </xdr:cNvPr>
        <xdr:cNvSpPr txBox="1"/>
      </xdr:nvSpPr>
      <xdr:spPr>
        <a:xfrm>
          <a:off x="47625" y="180975"/>
          <a:ext cx="10715625"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i="0" u="none" strike="noStrike">
              <a:solidFill>
                <a:schemeClr val="dk1"/>
              </a:solidFill>
              <a:effectLst/>
              <a:latin typeface="+mn-lt"/>
              <a:ea typeface="+mn-ea"/>
              <a:cs typeface="+mn-cs"/>
            </a:rPr>
            <a:t>OSPI is currently</a:t>
          </a:r>
          <a:r>
            <a:rPr lang="en-US" sz="1100" b="0" i="0" u="none" strike="noStrike" baseline="0">
              <a:solidFill>
                <a:schemeClr val="dk1"/>
              </a:solidFill>
              <a:effectLst/>
              <a:latin typeface="+mn-lt"/>
              <a:ea typeface="+mn-ea"/>
              <a:cs typeface="+mn-cs"/>
            </a:rPr>
            <a:t> reviewing </a:t>
          </a:r>
          <a:r>
            <a:rPr lang="en-US" sz="1100" b="0" i="0" u="none" strike="noStrike">
              <a:solidFill>
                <a:schemeClr val="dk1"/>
              </a:solidFill>
              <a:effectLst/>
              <a:latin typeface="+mn-lt"/>
              <a:ea typeface="+mn-ea"/>
              <a:cs typeface="+mn-cs"/>
            </a:rPr>
            <a:t>the FY22 maintenance of equity calculations that were submitted by the LEAs that did not apply for an exemption. </a:t>
          </a:r>
          <a:r>
            <a:rPr lang="en-US">
              <a:effectLst/>
            </a:rPr>
            <a:t> This</a:t>
          </a:r>
          <a:r>
            <a:rPr lang="en-US" baseline="0">
              <a:effectLst/>
            </a:rPr>
            <a:t> review will determine which LEAs OSPI </a:t>
          </a:r>
          <a:r>
            <a:rPr lang="en-US" sz="1100" b="0" i="0" u="none" strike="noStrike">
              <a:solidFill>
                <a:schemeClr val="dk1"/>
              </a:solidFill>
              <a:effectLst/>
              <a:latin typeface="+mn-lt"/>
              <a:ea typeface="+mn-ea"/>
              <a:cs typeface="+mn-cs"/>
            </a:rPr>
            <a:t>will reach out to that did not pass fiscal and/or staffing equity in the 21-22 school year to determine what adjustments the LEA will make, or have already made, </a:t>
          </a:r>
          <a:r>
            <a:rPr lang="en-US">
              <a:effectLst/>
            </a:rPr>
            <a:t> </a:t>
          </a:r>
          <a:r>
            <a:rPr lang="en-US" sz="1100" b="0" i="0" u="none" strike="noStrike">
              <a:solidFill>
                <a:schemeClr val="dk1"/>
              </a:solidFill>
              <a:effectLst/>
              <a:latin typeface="+mn-lt"/>
              <a:ea typeface="+mn-ea"/>
              <a:cs typeface="+mn-cs"/>
            </a:rPr>
            <a:t>to ensure compliance prior to the start of the 22-23 school year. </a:t>
          </a:r>
          <a:r>
            <a:rPr lang="en-US">
              <a:effectLst/>
            </a:rPr>
            <a:t> </a:t>
          </a:r>
          <a:r>
            <a:rPr lang="en-US" sz="1100" b="0" i="0" u="none" strike="noStrike">
              <a:solidFill>
                <a:schemeClr val="dk1"/>
              </a:solidFill>
              <a:effectLst/>
              <a:latin typeface="+mn-lt"/>
              <a:ea typeface="+mn-ea"/>
              <a:cs typeface="+mn-cs"/>
            </a:rPr>
            <a:t>The due date for this response will be July 29th.</a:t>
          </a:r>
          <a:r>
            <a:rPr lang="en-US">
              <a:effectLst/>
            </a:rPr>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1D12C-B652-4195-AB00-2C87803B035D}">
  <dimension ref="B3:H36"/>
  <sheetViews>
    <sheetView topLeftCell="A16" workbookViewId="0">
      <selection activeCell="M12" sqref="M12"/>
    </sheetView>
  </sheetViews>
  <sheetFormatPr defaultRowHeight="15" x14ac:dyDescent="0.25"/>
  <sheetData>
    <row r="3" spans="2:8" x14ac:dyDescent="0.25">
      <c r="B3" s="32" t="s">
        <v>413</v>
      </c>
      <c r="C3" s="33"/>
      <c r="D3" s="33"/>
      <c r="E3" s="33"/>
      <c r="F3" s="33"/>
      <c r="G3" s="33"/>
      <c r="H3" s="34"/>
    </row>
    <row r="4" spans="2:8" x14ac:dyDescent="0.25">
      <c r="B4" s="35"/>
      <c r="C4" s="36"/>
      <c r="D4" s="36"/>
      <c r="E4" s="36"/>
      <c r="F4" s="36"/>
      <c r="G4" s="36"/>
      <c r="H4" s="37"/>
    </row>
    <row r="5" spans="2:8" x14ac:dyDescent="0.25">
      <c r="B5" s="35"/>
      <c r="C5" s="36"/>
      <c r="D5" s="36"/>
      <c r="E5" s="36"/>
      <c r="F5" s="36"/>
      <c r="G5" s="36"/>
      <c r="H5" s="37"/>
    </row>
    <row r="6" spans="2:8" x14ac:dyDescent="0.25">
      <c r="B6" s="35"/>
      <c r="C6" s="36"/>
      <c r="D6" s="36"/>
      <c r="E6" s="36"/>
      <c r="F6" s="36"/>
      <c r="G6" s="36"/>
      <c r="H6" s="37"/>
    </row>
    <row r="7" spans="2:8" x14ac:dyDescent="0.25">
      <c r="B7" s="35"/>
      <c r="C7" s="36"/>
      <c r="D7" s="36"/>
      <c r="E7" s="36"/>
      <c r="F7" s="36"/>
      <c r="G7" s="36"/>
      <c r="H7" s="37"/>
    </row>
    <row r="8" spans="2:8" x14ac:dyDescent="0.25">
      <c r="B8" s="35"/>
      <c r="C8" s="36"/>
      <c r="D8" s="36"/>
      <c r="E8" s="36"/>
      <c r="F8" s="36"/>
      <c r="G8" s="36"/>
      <c r="H8" s="37"/>
    </row>
    <row r="9" spans="2:8" x14ac:dyDescent="0.25">
      <c r="B9" s="35"/>
      <c r="C9" s="36"/>
      <c r="D9" s="36"/>
      <c r="E9" s="36"/>
      <c r="F9" s="36"/>
      <c r="G9" s="36"/>
      <c r="H9" s="37"/>
    </row>
    <row r="10" spans="2:8" x14ac:dyDescent="0.25">
      <c r="B10" s="35"/>
      <c r="C10" s="36"/>
      <c r="D10" s="36"/>
      <c r="E10" s="36"/>
      <c r="F10" s="36"/>
      <c r="G10" s="36"/>
      <c r="H10" s="37"/>
    </row>
    <row r="11" spans="2:8" x14ac:dyDescent="0.25">
      <c r="B11" s="35"/>
      <c r="C11" s="36"/>
      <c r="D11" s="36"/>
      <c r="E11" s="36"/>
      <c r="F11" s="36"/>
      <c r="G11" s="36"/>
      <c r="H11" s="37"/>
    </row>
    <row r="12" spans="2:8" x14ac:dyDescent="0.25">
      <c r="B12" s="35"/>
      <c r="C12" s="36"/>
      <c r="D12" s="36"/>
      <c r="E12" s="36"/>
      <c r="F12" s="36"/>
      <c r="G12" s="36"/>
      <c r="H12" s="37"/>
    </row>
    <row r="13" spans="2:8" x14ac:dyDescent="0.25">
      <c r="B13" s="35"/>
      <c r="C13" s="36"/>
      <c r="D13" s="36"/>
      <c r="E13" s="36"/>
      <c r="F13" s="36"/>
      <c r="G13" s="36"/>
      <c r="H13" s="37"/>
    </row>
    <row r="14" spans="2:8" x14ac:dyDescent="0.25">
      <c r="B14" s="35"/>
      <c r="C14" s="36"/>
      <c r="D14" s="36"/>
      <c r="E14" s="36"/>
      <c r="F14" s="36"/>
      <c r="G14" s="36"/>
      <c r="H14" s="37"/>
    </row>
    <row r="15" spans="2:8" x14ac:dyDescent="0.25">
      <c r="B15" s="35"/>
      <c r="C15" s="36"/>
      <c r="D15" s="36"/>
      <c r="E15" s="36"/>
      <c r="F15" s="36"/>
      <c r="G15" s="36"/>
      <c r="H15" s="37"/>
    </row>
    <row r="16" spans="2:8" x14ac:dyDescent="0.25">
      <c r="B16" s="35"/>
      <c r="C16" s="36"/>
      <c r="D16" s="36"/>
      <c r="E16" s="36"/>
      <c r="F16" s="36"/>
      <c r="G16" s="36"/>
      <c r="H16" s="37"/>
    </row>
    <row r="17" spans="2:8" x14ac:dyDescent="0.25">
      <c r="B17" s="35"/>
      <c r="C17" s="36"/>
      <c r="D17" s="36"/>
      <c r="E17" s="36"/>
      <c r="F17" s="36"/>
      <c r="G17" s="36"/>
      <c r="H17" s="37"/>
    </row>
    <row r="18" spans="2:8" x14ac:dyDescent="0.25">
      <c r="B18" s="35"/>
      <c r="C18" s="36"/>
      <c r="D18" s="36"/>
      <c r="E18" s="36"/>
      <c r="F18" s="36"/>
      <c r="G18" s="36"/>
      <c r="H18" s="37"/>
    </row>
    <row r="19" spans="2:8" x14ac:dyDescent="0.25">
      <c r="B19" s="35"/>
      <c r="C19" s="36"/>
      <c r="D19" s="36"/>
      <c r="E19" s="36"/>
      <c r="F19" s="36"/>
      <c r="G19" s="36"/>
      <c r="H19" s="37"/>
    </row>
    <row r="20" spans="2:8" x14ac:dyDescent="0.25">
      <c r="B20" s="35"/>
      <c r="C20" s="36"/>
      <c r="D20" s="36"/>
      <c r="E20" s="36"/>
      <c r="F20" s="36"/>
      <c r="G20" s="36"/>
      <c r="H20" s="37"/>
    </row>
    <row r="21" spans="2:8" x14ac:dyDescent="0.25">
      <c r="B21" s="35"/>
      <c r="C21" s="36"/>
      <c r="D21" s="36"/>
      <c r="E21" s="36"/>
      <c r="F21" s="36"/>
      <c r="G21" s="36"/>
      <c r="H21" s="37"/>
    </row>
    <row r="22" spans="2:8" x14ac:dyDescent="0.25">
      <c r="B22" s="35"/>
      <c r="C22" s="36"/>
      <c r="D22" s="36"/>
      <c r="E22" s="36"/>
      <c r="F22" s="36"/>
      <c r="G22" s="36"/>
      <c r="H22" s="37"/>
    </row>
    <row r="23" spans="2:8" x14ac:dyDescent="0.25">
      <c r="B23" s="35"/>
      <c r="C23" s="36"/>
      <c r="D23" s="36"/>
      <c r="E23" s="36"/>
      <c r="F23" s="36"/>
      <c r="G23" s="36"/>
      <c r="H23" s="37"/>
    </row>
    <row r="24" spans="2:8" x14ac:dyDescent="0.25">
      <c r="B24" s="35"/>
      <c r="C24" s="36"/>
      <c r="D24" s="36"/>
      <c r="E24" s="36"/>
      <c r="F24" s="36"/>
      <c r="G24" s="36"/>
      <c r="H24" s="37"/>
    </row>
    <row r="25" spans="2:8" x14ac:dyDescent="0.25">
      <c r="B25" s="35"/>
      <c r="C25" s="36"/>
      <c r="D25" s="36"/>
      <c r="E25" s="36"/>
      <c r="F25" s="36"/>
      <c r="G25" s="36"/>
      <c r="H25" s="37"/>
    </row>
    <row r="26" spans="2:8" x14ac:dyDescent="0.25">
      <c r="B26" s="35"/>
      <c r="C26" s="36"/>
      <c r="D26" s="36"/>
      <c r="E26" s="36"/>
      <c r="F26" s="36"/>
      <c r="G26" s="36"/>
      <c r="H26" s="37"/>
    </row>
    <row r="27" spans="2:8" x14ac:dyDescent="0.25">
      <c r="B27" s="35"/>
      <c r="C27" s="36"/>
      <c r="D27" s="36"/>
      <c r="E27" s="36"/>
      <c r="F27" s="36"/>
      <c r="G27" s="36"/>
      <c r="H27" s="37"/>
    </row>
    <row r="28" spans="2:8" x14ac:dyDescent="0.25">
      <c r="B28" s="35"/>
      <c r="C28" s="36"/>
      <c r="D28" s="36"/>
      <c r="E28" s="36"/>
      <c r="F28" s="36"/>
      <c r="G28" s="36"/>
      <c r="H28" s="37"/>
    </row>
    <row r="29" spans="2:8" x14ac:dyDescent="0.25">
      <c r="B29" s="35"/>
      <c r="C29" s="36"/>
      <c r="D29" s="36"/>
      <c r="E29" s="36"/>
      <c r="F29" s="36"/>
      <c r="G29" s="36"/>
      <c r="H29" s="37"/>
    </row>
    <row r="30" spans="2:8" x14ac:dyDescent="0.25">
      <c r="B30" s="35"/>
      <c r="C30" s="36"/>
      <c r="D30" s="36"/>
      <c r="E30" s="36"/>
      <c r="F30" s="36"/>
      <c r="G30" s="36"/>
      <c r="H30" s="37"/>
    </row>
    <row r="31" spans="2:8" x14ac:dyDescent="0.25">
      <c r="B31" s="35"/>
      <c r="C31" s="36"/>
      <c r="D31" s="36"/>
      <c r="E31" s="36"/>
      <c r="F31" s="36"/>
      <c r="G31" s="36"/>
      <c r="H31" s="37"/>
    </row>
    <row r="32" spans="2:8" x14ac:dyDescent="0.25">
      <c r="B32" s="35"/>
      <c r="C32" s="36"/>
      <c r="D32" s="36"/>
      <c r="E32" s="36"/>
      <c r="F32" s="36"/>
      <c r="G32" s="36"/>
      <c r="H32" s="37"/>
    </row>
    <row r="33" spans="2:8" x14ac:dyDescent="0.25">
      <c r="B33" s="38"/>
      <c r="C33" s="39"/>
      <c r="D33" s="39"/>
      <c r="E33" s="39"/>
      <c r="F33" s="39"/>
      <c r="G33" s="39"/>
      <c r="H33" s="40"/>
    </row>
    <row r="35" spans="2:8" x14ac:dyDescent="0.25">
      <c r="B35" s="41" t="s">
        <v>412</v>
      </c>
      <c r="C35" s="41"/>
      <c r="D35" s="41"/>
      <c r="E35" s="41"/>
      <c r="F35" s="41"/>
      <c r="G35" s="41"/>
      <c r="H35" s="41"/>
    </row>
    <row r="36" spans="2:8" x14ac:dyDescent="0.25">
      <c r="B36" s="41" t="s">
        <v>414</v>
      </c>
      <c r="C36" s="41"/>
      <c r="D36" s="41"/>
      <c r="E36" s="41"/>
      <c r="F36" s="41"/>
      <c r="G36" s="41"/>
      <c r="H36" s="41"/>
    </row>
  </sheetData>
  <mergeCells count="3">
    <mergeCell ref="B3:H33"/>
    <mergeCell ref="B35:H35"/>
    <mergeCell ref="B36:H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9"/>
  <sheetViews>
    <sheetView tabSelected="1" workbookViewId="0">
      <pane xSplit="1" ySplit="3" topLeftCell="B130" activePane="bottomRight" state="frozen"/>
      <selection pane="topRight" activeCell="C1" sqref="C1"/>
      <selection pane="bottomLeft" activeCell="A3" sqref="A3"/>
      <selection pane="bottomRight" activeCell="G137" sqref="G137"/>
    </sheetView>
  </sheetViews>
  <sheetFormatPr defaultRowHeight="15" x14ac:dyDescent="0.25"/>
  <cols>
    <col min="1" max="1" width="9.140625" style="4"/>
    <col min="2" max="2" width="54.7109375" customWidth="1"/>
    <col min="3" max="3" width="15.7109375" customWidth="1"/>
    <col min="4" max="4" width="18.42578125" customWidth="1"/>
    <col min="5" max="5" width="24.7109375" style="13" customWidth="1"/>
    <col min="6" max="6" width="18" hidden="1" customWidth="1"/>
    <col min="7" max="7" width="16.140625" customWidth="1"/>
    <col min="8" max="8" width="18" customWidth="1"/>
    <col min="13" max="13" width="13.28515625" bestFit="1" customWidth="1"/>
  </cols>
  <sheetData>
    <row r="1" spans="1:8" ht="17.25" x14ac:dyDescent="0.3">
      <c r="A1" s="8" t="s">
        <v>365</v>
      </c>
    </row>
    <row r="2" spans="1:8" x14ac:dyDescent="0.25">
      <c r="A2" s="9" t="s">
        <v>415</v>
      </c>
    </row>
    <row r="3" spans="1:8" ht="79.5" thickBot="1" x14ac:dyDescent="0.3">
      <c r="A3" s="6" t="s">
        <v>0</v>
      </c>
      <c r="B3" s="7" t="s">
        <v>64</v>
      </c>
      <c r="C3" s="12" t="s">
        <v>52</v>
      </c>
      <c r="D3" s="12" t="s">
        <v>53</v>
      </c>
      <c r="E3" s="14" t="s">
        <v>54</v>
      </c>
      <c r="F3" s="12" t="s">
        <v>55</v>
      </c>
      <c r="G3" s="12" t="s">
        <v>411</v>
      </c>
      <c r="H3" s="12" t="s">
        <v>373</v>
      </c>
    </row>
    <row r="4" spans="1:8" x14ac:dyDescent="0.25">
      <c r="A4" s="5" t="s">
        <v>56</v>
      </c>
      <c r="B4" s="1" t="s">
        <v>63</v>
      </c>
      <c r="C4" s="3"/>
      <c r="D4" s="3"/>
      <c r="E4" s="11"/>
      <c r="F4" s="3"/>
      <c r="G4" s="3" t="s">
        <v>51</v>
      </c>
      <c r="H4" s="3"/>
    </row>
    <row r="5" spans="1:8" x14ac:dyDescent="0.25">
      <c r="A5" s="5" t="s">
        <v>57</v>
      </c>
      <c r="B5" s="1" t="s">
        <v>65</v>
      </c>
      <c r="C5" s="3" t="s">
        <v>51</v>
      </c>
      <c r="D5" s="3"/>
      <c r="E5" s="11" t="s">
        <v>51</v>
      </c>
      <c r="F5" s="3"/>
      <c r="G5" s="3"/>
      <c r="H5" s="3"/>
    </row>
    <row r="6" spans="1:8" x14ac:dyDescent="0.25">
      <c r="A6" s="5" t="s">
        <v>58</v>
      </c>
      <c r="B6" s="1" t="s">
        <v>66</v>
      </c>
      <c r="C6" s="3" t="s">
        <v>51</v>
      </c>
      <c r="D6" s="3" t="s">
        <v>51</v>
      </c>
      <c r="E6" s="11" t="s">
        <v>51</v>
      </c>
      <c r="F6" s="3"/>
      <c r="G6" s="3"/>
      <c r="H6" s="3"/>
    </row>
    <row r="7" spans="1:8" x14ac:dyDescent="0.25">
      <c r="A7" s="5" t="s">
        <v>59</v>
      </c>
      <c r="B7" s="1" t="s">
        <v>67</v>
      </c>
      <c r="C7" s="3"/>
      <c r="D7" s="3"/>
      <c r="E7" s="11"/>
      <c r="F7" s="3"/>
      <c r="G7" s="3" t="s">
        <v>51</v>
      </c>
      <c r="H7" s="3"/>
    </row>
    <row r="8" spans="1:8" x14ac:dyDescent="0.25">
      <c r="A8" s="5" t="s">
        <v>60</v>
      </c>
      <c r="B8" s="1" t="s">
        <v>68</v>
      </c>
      <c r="C8" s="3"/>
      <c r="D8" s="3"/>
      <c r="E8" s="11"/>
      <c r="F8" s="3"/>
      <c r="G8" s="3" t="s">
        <v>51</v>
      </c>
      <c r="H8" s="3"/>
    </row>
    <row r="9" spans="1:8" x14ac:dyDescent="0.25">
      <c r="A9" s="2" t="s">
        <v>1</v>
      </c>
      <c r="B9" s="1" t="s">
        <v>69</v>
      </c>
      <c r="C9" s="3" t="s">
        <v>51</v>
      </c>
      <c r="D9" s="3"/>
      <c r="E9" s="11" t="s">
        <v>51</v>
      </c>
      <c r="F9" s="3"/>
      <c r="G9" s="3"/>
      <c r="H9" s="3"/>
    </row>
    <row r="10" spans="1:8" x14ac:dyDescent="0.25">
      <c r="A10" s="5" t="s">
        <v>61</v>
      </c>
      <c r="B10" s="1" t="s">
        <v>70</v>
      </c>
      <c r="C10" s="3"/>
      <c r="D10" s="3"/>
      <c r="E10" s="11"/>
      <c r="F10" s="3"/>
      <c r="G10" s="3" t="s">
        <v>51</v>
      </c>
      <c r="H10" s="3"/>
    </row>
    <row r="11" spans="1:8" x14ac:dyDescent="0.25">
      <c r="A11" s="5" t="s">
        <v>62</v>
      </c>
      <c r="B11" s="1" t="s">
        <v>71</v>
      </c>
      <c r="C11" s="3"/>
      <c r="D11" s="3"/>
      <c r="E11" s="11"/>
      <c r="F11" s="3"/>
      <c r="G11" s="3" t="s">
        <v>51</v>
      </c>
      <c r="H11" s="3"/>
    </row>
    <row r="12" spans="1:8" x14ac:dyDescent="0.25">
      <c r="A12" s="2" t="s">
        <v>2</v>
      </c>
      <c r="B12" s="1" t="s">
        <v>72</v>
      </c>
      <c r="C12" s="3"/>
      <c r="D12" s="3"/>
      <c r="E12" s="11"/>
      <c r="F12" s="3"/>
      <c r="G12" s="3" t="s">
        <v>51</v>
      </c>
      <c r="H12" s="3"/>
    </row>
    <row r="13" spans="1:8" x14ac:dyDescent="0.25">
      <c r="A13" s="2">
        <v>17405</v>
      </c>
      <c r="B13" s="1" t="s">
        <v>73</v>
      </c>
      <c r="C13" s="3"/>
      <c r="D13" s="3"/>
      <c r="E13" s="11"/>
      <c r="F13" s="3"/>
      <c r="G13" s="3" t="s">
        <v>51</v>
      </c>
      <c r="H13" s="3"/>
    </row>
    <row r="14" spans="1:8" x14ac:dyDescent="0.25">
      <c r="A14" s="2">
        <v>37501</v>
      </c>
      <c r="B14" s="1" t="s">
        <v>74</v>
      </c>
      <c r="C14" s="3"/>
      <c r="D14" s="3"/>
      <c r="E14" s="11"/>
      <c r="F14" s="3"/>
      <c r="G14" s="3" t="s">
        <v>51</v>
      </c>
      <c r="H14" s="3"/>
    </row>
    <row r="15" spans="1:8" x14ac:dyDescent="0.25">
      <c r="A15" s="2" t="s">
        <v>3</v>
      </c>
      <c r="B15" s="1" t="s">
        <v>75</v>
      </c>
      <c r="C15" s="3" t="s">
        <v>51</v>
      </c>
      <c r="D15" s="3" t="s">
        <v>51</v>
      </c>
      <c r="E15" s="11"/>
      <c r="F15" s="3"/>
      <c r="G15" s="3"/>
      <c r="H15" s="3"/>
    </row>
    <row r="16" spans="1:8" x14ac:dyDescent="0.25">
      <c r="A16" s="2">
        <v>27403</v>
      </c>
      <c r="B16" s="1" t="s">
        <v>76</v>
      </c>
      <c r="C16" s="3"/>
      <c r="D16" s="3"/>
      <c r="E16" s="11"/>
      <c r="F16" s="3"/>
      <c r="G16" s="3" t="s">
        <v>51</v>
      </c>
      <c r="H16" s="3"/>
    </row>
    <row r="17" spans="1:8" x14ac:dyDescent="0.25">
      <c r="A17" s="2">
        <v>37503</v>
      </c>
      <c r="B17" s="1" t="s">
        <v>77</v>
      </c>
      <c r="C17" s="3"/>
      <c r="D17" s="3"/>
      <c r="E17" s="11"/>
      <c r="F17" s="3"/>
      <c r="G17" s="3" t="s">
        <v>51</v>
      </c>
      <c r="H17" s="3"/>
    </row>
    <row r="18" spans="1:8" x14ac:dyDescent="0.25">
      <c r="A18" s="2">
        <v>21234</v>
      </c>
      <c r="B18" s="1" t="s">
        <v>78</v>
      </c>
      <c r="C18" s="3" t="s">
        <v>51</v>
      </c>
      <c r="D18" s="3" t="s">
        <v>51</v>
      </c>
      <c r="E18" s="11" t="s">
        <v>51</v>
      </c>
      <c r="F18" s="3"/>
      <c r="G18" s="3"/>
      <c r="H18" s="3"/>
    </row>
    <row r="19" spans="1:8" x14ac:dyDescent="0.25">
      <c r="A19" s="2">
        <v>18100</v>
      </c>
      <c r="B19" s="1" t="s">
        <v>79</v>
      </c>
      <c r="C19" s="3"/>
      <c r="D19" s="3"/>
      <c r="E19" s="11"/>
      <c r="F19" s="3"/>
      <c r="G19" s="3" t="s">
        <v>51</v>
      </c>
      <c r="H19" s="3"/>
    </row>
    <row r="20" spans="1:8" x14ac:dyDescent="0.25">
      <c r="A20" s="2">
        <v>24111</v>
      </c>
      <c r="B20" s="1" t="s">
        <v>80</v>
      </c>
      <c r="C20" s="3" t="s">
        <v>51</v>
      </c>
      <c r="D20" s="3"/>
      <c r="E20" s="11"/>
      <c r="F20" s="3"/>
      <c r="G20" s="3"/>
      <c r="H20" s="3"/>
    </row>
    <row r="21" spans="1:8" x14ac:dyDescent="0.25">
      <c r="A21" s="2" t="s">
        <v>4</v>
      </c>
      <c r="B21" s="1" t="s">
        <v>81</v>
      </c>
      <c r="C21" s="3" t="s">
        <v>51</v>
      </c>
      <c r="D21" s="3"/>
      <c r="E21" s="11"/>
      <c r="F21" s="3"/>
      <c r="G21" s="3"/>
      <c r="H21" s="3"/>
    </row>
    <row r="22" spans="1:8" x14ac:dyDescent="0.25">
      <c r="A22" s="2">
        <v>16046</v>
      </c>
      <c r="B22" s="1" t="s">
        <v>82</v>
      </c>
      <c r="C22" s="3" t="s">
        <v>51</v>
      </c>
      <c r="D22" s="3" t="s">
        <v>51</v>
      </c>
      <c r="E22" s="11" t="s">
        <v>51</v>
      </c>
      <c r="F22" s="3"/>
      <c r="G22" s="3"/>
      <c r="H22" s="3"/>
    </row>
    <row r="23" spans="1:8" x14ac:dyDescent="0.25">
      <c r="A23" s="2">
        <v>29100</v>
      </c>
      <c r="B23" s="1" t="s">
        <v>83</v>
      </c>
      <c r="C23" s="3"/>
      <c r="D23" s="3"/>
      <c r="E23" s="11"/>
      <c r="F23" s="3"/>
      <c r="G23" s="3" t="s">
        <v>51</v>
      </c>
      <c r="H23" s="3"/>
    </row>
    <row r="24" spans="1:8" x14ac:dyDescent="0.25">
      <c r="A24" s="2" t="s">
        <v>5</v>
      </c>
      <c r="B24" s="1" t="s">
        <v>84</v>
      </c>
      <c r="C24" s="3"/>
      <c r="D24" s="3"/>
      <c r="E24" s="11"/>
      <c r="F24" s="3"/>
      <c r="G24" s="3" t="s">
        <v>51</v>
      </c>
      <c r="H24" s="3"/>
    </row>
    <row r="25" spans="1:8" x14ac:dyDescent="0.25">
      <c r="A25" s="2" t="s">
        <v>6</v>
      </c>
      <c r="B25" s="1" t="s">
        <v>85</v>
      </c>
      <c r="C25" s="3" t="s">
        <v>51</v>
      </c>
      <c r="D25" s="3"/>
      <c r="E25" s="11"/>
      <c r="F25" s="3"/>
      <c r="G25" s="3"/>
      <c r="H25" s="3"/>
    </row>
    <row r="26" spans="1:8" x14ac:dyDescent="0.25">
      <c r="A26" s="2">
        <v>27019</v>
      </c>
      <c r="B26" s="1" t="s">
        <v>86</v>
      </c>
      <c r="C26" s="3" t="s">
        <v>51</v>
      </c>
      <c r="D26" s="3" t="s">
        <v>51</v>
      </c>
      <c r="E26" s="11" t="s">
        <v>51</v>
      </c>
      <c r="F26" s="3"/>
      <c r="G26" s="3"/>
      <c r="H26" s="3"/>
    </row>
    <row r="27" spans="1:8" x14ac:dyDescent="0.25">
      <c r="A27" s="2" t="s">
        <v>7</v>
      </c>
      <c r="B27" s="10" t="s">
        <v>367</v>
      </c>
      <c r="D27" s="3"/>
      <c r="E27" s="11"/>
      <c r="F27" s="3"/>
      <c r="G27" s="3" t="s">
        <v>51</v>
      </c>
      <c r="H27" s="3"/>
    </row>
    <row r="28" spans="1:8" x14ac:dyDescent="0.25">
      <c r="A28" s="2" t="s">
        <v>8</v>
      </c>
      <c r="B28" s="1" t="s">
        <v>87</v>
      </c>
      <c r="C28" s="3"/>
      <c r="D28" s="3"/>
      <c r="E28" s="11" t="s">
        <v>51</v>
      </c>
      <c r="F28" s="3"/>
      <c r="G28" s="3"/>
      <c r="H28" s="3"/>
    </row>
    <row r="29" spans="1:8" x14ac:dyDescent="0.25">
      <c r="A29" s="5" t="s">
        <v>376</v>
      </c>
      <c r="B29" s="1" t="s">
        <v>375</v>
      </c>
      <c r="C29" s="3"/>
      <c r="D29" s="3"/>
      <c r="E29" s="11"/>
      <c r="F29" s="3"/>
      <c r="G29" s="3" t="s">
        <v>51</v>
      </c>
      <c r="H29" s="3"/>
    </row>
    <row r="30" spans="1:8" x14ac:dyDescent="0.25">
      <c r="A30" s="2">
        <v>18901</v>
      </c>
      <c r="B30" s="1" t="s">
        <v>88</v>
      </c>
      <c r="C30" s="3" t="s">
        <v>51</v>
      </c>
      <c r="D30" s="3" t="s">
        <v>51</v>
      </c>
      <c r="E30" s="11" t="s">
        <v>51</v>
      </c>
      <c r="F30" s="3"/>
      <c r="G30" s="3"/>
      <c r="H30" s="3"/>
    </row>
    <row r="31" spans="1:8" x14ac:dyDescent="0.25">
      <c r="A31" s="2">
        <v>20215</v>
      </c>
      <c r="B31" s="1" t="s">
        <v>89</v>
      </c>
      <c r="C31" s="3" t="s">
        <v>51</v>
      </c>
      <c r="D31" s="3" t="s">
        <v>51</v>
      </c>
      <c r="E31" s="11" t="s">
        <v>51</v>
      </c>
      <c r="F31" s="3"/>
      <c r="G31" s="3"/>
      <c r="H31" s="3"/>
    </row>
    <row r="32" spans="1:8" x14ac:dyDescent="0.25">
      <c r="A32" s="2">
        <v>18401</v>
      </c>
      <c r="B32" s="1" t="s">
        <v>90</v>
      </c>
      <c r="C32" s="3"/>
      <c r="D32" s="3"/>
      <c r="E32" s="11"/>
      <c r="F32" s="3"/>
      <c r="G32" s="3" t="s">
        <v>51</v>
      </c>
      <c r="H32" s="3"/>
    </row>
    <row r="33" spans="1:8" x14ac:dyDescent="0.25">
      <c r="A33" s="2">
        <v>32356</v>
      </c>
      <c r="B33" s="1" t="s">
        <v>91</v>
      </c>
      <c r="C33" s="3"/>
      <c r="D33" s="3"/>
      <c r="E33" s="11"/>
      <c r="F33" s="3"/>
      <c r="G33" s="3" t="s">
        <v>51</v>
      </c>
      <c r="H33" s="3"/>
    </row>
    <row r="34" spans="1:8" x14ac:dyDescent="0.25">
      <c r="A34" s="2">
        <v>21401</v>
      </c>
      <c r="B34" s="1" t="s">
        <v>92</v>
      </c>
      <c r="C34" s="3"/>
      <c r="D34" s="3"/>
      <c r="E34" s="11"/>
      <c r="F34" s="3"/>
      <c r="G34" s="3" t="s">
        <v>51</v>
      </c>
      <c r="H34" s="3"/>
    </row>
    <row r="35" spans="1:8" x14ac:dyDescent="0.25">
      <c r="A35" s="2">
        <v>21302</v>
      </c>
      <c r="B35" s="1" t="s">
        <v>374</v>
      </c>
      <c r="C35" s="3"/>
      <c r="D35" s="3"/>
      <c r="E35" s="11"/>
      <c r="F35" s="3"/>
      <c r="G35" s="3" t="s">
        <v>51</v>
      </c>
      <c r="H35" s="3"/>
    </row>
    <row r="36" spans="1:8" x14ac:dyDescent="0.25">
      <c r="A36" s="2">
        <v>32360</v>
      </c>
      <c r="B36" s="1" t="s">
        <v>93</v>
      </c>
      <c r="C36" s="3"/>
      <c r="D36" s="3"/>
      <c r="E36" s="11"/>
      <c r="F36" s="3"/>
      <c r="G36" s="3" t="s">
        <v>51</v>
      </c>
      <c r="H36" s="3"/>
    </row>
    <row r="37" spans="1:8" x14ac:dyDescent="0.25">
      <c r="A37" s="2">
        <v>33036</v>
      </c>
      <c r="B37" s="1" t="s">
        <v>94</v>
      </c>
      <c r="C37" s="3" t="s">
        <v>51</v>
      </c>
      <c r="D37" s="3"/>
      <c r="E37" s="11"/>
      <c r="F37" s="3"/>
      <c r="G37" s="3"/>
      <c r="H37" s="3"/>
    </row>
    <row r="38" spans="1:8" x14ac:dyDescent="0.25">
      <c r="A38" s="2">
        <v>16049</v>
      </c>
      <c r="B38" s="1" t="s">
        <v>95</v>
      </c>
      <c r="C38" s="3" t="s">
        <v>51</v>
      </c>
      <c r="D38" s="3"/>
      <c r="E38" s="11"/>
      <c r="F38" s="3"/>
      <c r="G38" s="3"/>
      <c r="H38" s="3"/>
    </row>
    <row r="39" spans="1:8" x14ac:dyDescent="0.25">
      <c r="A39" s="2" t="s">
        <v>9</v>
      </c>
      <c r="B39" s="1" t="s">
        <v>96</v>
      </c>
      <c r="C39" s="3"/>
      <c r="D39" s="3"/>
      <c r="E39" s="11"/>
      <c r="F39" s="3"/>
      <c r="G39" s="3" t="s">
        <v>51</v>
      </c>
      <c r="H39" s="3"/>
    </row>
    <row r="40" spans="1:8" x14ac:dyDescent="0.25">
      <c r="A40" s="2">
        <v>19404</v>
      </c>
      <c r="B40" s="1" t="s">
        <v>97</v>
      </c>
      <c r="C40" s="3" t="s">
        <v>51</v>
      </c>
      <c r="D40" s="3"/>
      <c r="E40" s="11"/>
      <c r="F40" s="3"/>
      <c r="G40" s="3"/>
      <c r="H40" s="3"/>
    </row>
    <row r="41" spans="1:8" x14ac:dyDescent="0.25">
      <c r="A41" s="2">
        <v>27400</v>
      </c>
      <c r="B41" s="1" t="s">
        <v>98</v>
      </c>
      <c r="C41" s="3"/>
      <c r="D41" s="3"/>
      <c r="E41" s="11"/>
      <c r="F41" s="3"/>
      <c r="G41" s="3" t="s">
        <v>51</v>
      </c>
      <c r="H41" s="3"/>
    </row>
    <row r="42" spans="1:8" x14ac:dyDescent="0.25">
      <c r="A42" s="2">
        <v>38300</v>
      </c>
      <c r="B42" s="1" t="s">
        <v>99</v>
      </c>
      <c r="C42" s="3" t="s">
        <v>51</v>
      </c>
      <c r="D42" s="3"/>
      <c r="E42" s="11" t="s">
        <v>51</v>
      </c>
      <c r="F42" s="3"/>
      <c r="G42" s="3"/>
      <c r="H42" s="3"/>
    </row>
    <row r="43" spans="1:8" x14ac:dyDescent="0.25">
      <c r="A43" s="2">
        <v>36250</v>
      </c>
      <c r="B43" s="10" t="s">
        <v>369</v>
      </c>
      <c r="C43" s="3"/>
      <c r="D43" s="3"/>
      <c r="E43" s="11" t="s">
        <v>51</v>
      </c>
      <c r="F43" s="3"/>
      <c r="G43" s="3"/>
      <c r="H43" s="3"/>
    </row>
    <row r="44" spans="1:8" x14ac:dyDescent="0.25">
      <c r="A44" s="2">
        <v>38306</v>
      </c>
      <c r="B44" s="1" t="s">
        <v>100</v>
      </c>
      <c r="C44" s="3" t="s">
        <v>51</v>
      </c>
      <c r="D44" s="3" t="s">
        <v>51</v>
      </c>
      <c r="E44" s="11" t="s">
        <v>51</v>
      </c>
      <c r="F44" s="3"/>
      <c r="G44" s="3"/>
      <c r="H44" s="3"/>
    </row>
    <row r="45" spans="1:8" x14ac:dyDescent="0.25">
      <c r="A45" s="2">
        <v>33206</v>
      </c>
      <c r="B45" s="1" t="s">
        <v>101</v>
      </c>
      <c r="C45" s="3" t="s">
        <v>51</v>
      </c>
      <c r="D45" s="3" t="s">
        <v>51</v>
      </c>
      <c r="E45" s="11" t="s">
        <v>51</v>
      </c>
      <c r="F45" s="3"/>
      <c r="G45" s="3"/>
      <c r="H45" s="3"/>
    </row>
    <row r="46" spans="1:8" x14ac:dyDescent="0.25">
      <c r="A46" s="2">
        <v>36400</v>
      </c>
      <c r="B46" s="1" t="s">
        <v>102</v>
      </c>
      <c r="C46" s="3" t="s">
        <v>51</v>
      </c>
      <c r="D46" s="3"/>
      <c r="E46" s="11"/>
      <c r="F46" s="3"/>
      <c r="G46" s="3"/>
      <c r="H46" s="3"/>
    </row>
    <row r="47" spans="1:8" x14ac:dyDescent="0.25">
      <c r="A47" s="2">
        <v>33115</v>
      </c>
      <c r="B47" s="1" t="s">
        <v>103</v>
      </c>
      <c r="C47" s="3"/>
      <c r="D47" s="3"/>
      <c r="E47" s="11"/>
      <c r="F47" s="3"/>
      <c r="G47" s="3" t="s">
        <v>51</v>
      </c>
      <c r="H47" s="3"/>
    </row>
    <row r="48" spans="1:8" x14ac:dyDescent="0.25">
      <c r="A48" s="2">
        <v>29011</v>
      </c>
      <c r="B48" s="1" t="s">
        <v>104</v>
      </c>
      <c r="C48" s="3" t="s">
        <v>51</v>
      </c>
      <c r="D48" s="3"/>
      <c r="E48" s="11"/>
      <c r="F48" s="3"/>
      <c r="G48" s="3"/>
      <c r="H48" s="3"/>
    </row>
    <row r="49" spans="1:8" x14ac:dyDescent="0.25">
      <c r="A49" s="2">
        <v>29317</v>
      </c>
      <c r="B49" s="1" t="s">
        <v>105</v>
      </c>
      <c r="C49" s="3" t="s">
        <v>51</v>
      </c>
      <c r="D49" s="3"/>
      <c r="E49" s="11"/>
      <c r="F49" s="3"/>
      <c r="G49" s="3"/>
      <c r="H49" s="3"/>
    </row>
    <row r="50" spans="1:8" x14ac:dyDescent="0.25">
      <c r="A50" s="2">
        <v>14099</v>
      </c>
      <c r="B50" s="1" t="s">
        <v>106</v>
      </c>
      <c r="C50" s="3" t="s">
        <v>51</v>
      </c>
      <c r="D50" s="3" t="s">
        <v>51</v>
      </c>
      <c r="E50" s="11" t="s">
        <v>51</v>
      </c>
      <c r="F50" s="3"/>
      <c r="G50" s="3"/>
      <c r="H50" s="3"/>
    </row>
    <row r="51" spans="1:8" x14ac:dyDescent="0.25">
      <c r="A51" s="2">
        <v>13151</v>
      </c>
      <c r="B51" s="1" t="s">
        <v>107</v>
      </c>
      <c r="C51" s="3" t="s">
        <v>51</v>
      </c>
      <c r="D51" s="3"/>
      <c r="E51" s="11"/>
      <c r="F51" s="3"/>
      <c r="G51" s="3"/>
      <c r="H51" s="3"/>
    </row>
    <row r="52" spans="1:8" x14ac:dyDescent="0.25">
      <c r="A52" s="2">
        <v>15204</v>
      </c>
      <c r="B52" s="1" t="s">
        <v>108</v>
      </c>
      <c r="C52" s="3" t="s">
        <v>51</v>
      </c>
      <c r="D52" s="3"/>
      <c r="E52" s="11"/>
      <c r="F52" s="3"/>
      <c r="G52" s="3"/>
      <c r="H52" s="3"/>
    </row>
    <row r="53" spans="1:8" x14ac:dyDescent="0.25">
      <c r="A53" s="2" t="s">
        <v>10</v>
      </c>
      <c r="B53" s="1" t="s">
        <v>109</v>
      </c>
      <c r="C53" s="3" t="s">
        <v>51</v>
      </c>
      <c r="D53" s="3"/>
      <c r="E53" s="11"/>
      <c r="F53" s="3"/>
      <c r="G53" s="3"/>
      <c r="H53" s="3"/>
    </row>
    <row r="54" spans="1:8" x14ac:dyDescent="0.25">
      <c r="A54" s="2">
        <v>22073</v>
      </c>
      <c r="B54" s="1" t="s">
        <v>110</v>
      </c>
      <c r="C54" s="3" t="s">
        <v>51</v>
      </c>
      <c r="D54" s="3"/>
      <c r="E54" s="11" t="s">
        <v>51</v>
      </c>
      <c r="F54" s="3"/>
      <c r="G54" s="3"/>
      <c r="H54" s="3"/>
    </row>
    <row r="55" spans="1:8" x14ac:dyDescent="0.25">
      <c r="A55" s="2">
        <v>10050</v>
      </c>
      <c r="B55" s="1" t="s">
        <v>111</v>
      </c>
      <c r="C55" s="3" t="s">
        <v>51</v>
      </c>
      <c r="D55" s="3"/>
      <c r="E55" s="11"/>
      <c r="F55" s="3"/>
      <c r="G55" s="3"/>
      <c r="H55" s="3"/>
    </row>
    <row r="56" spans="1:8" x14ac:dyDescent="0.25">
      <c r="A56" s="2">
        <v>26059</v>
      </c>
      <c r="B56" s="1" t="s">
        <v>112</v>
      </c>
      <c r="C56" s="3" t="s">
        <v>51</v>
      </c>
      <c r="D56" s="3"/>
      <c r="E56" s="11"/>
      <c r="F56" s="3"/>
      <c r="G56" s="3"/>
      <c r="H56" s="3"/>
    </row>
    <row r="57" spans="1:8" x14ac:dyDescent="0.25">
      <c r="A57" s="2">
        <v>19007</v>
      </c>
      <c r="B57" s="1" t="s">
        <v>113</v>
      </c>
      <c r="C57" s="3" t="s">
        <v>51</v>
      </c>
      <c r="D57" s="3" t="s">
        <v>51</v>
      </c>
      <c r="E57" s="11" t="s">
        <v>51</v>
      </c>
      <c r="F57" s="3"/>
      <c r="G57" s="3"/>
      <c r="H57" s="3"/>
    </row>
    <row r="58" spans="1:8" x14ac:dyDescent="0.25">
      <c r="A58" s="2">
        <v>31330</v>
      </c>
      <c r="B58" s="1" t="s">
        <v>114</v>
      </c>
      <c r="C58" s="3" t="s">
        <v>51</v>
      </c>
      <c r="D58" s="3"/>
      <c r="E58" s="11"/>
      <c r="F58" s="3"/>
      <c r="G58" s="3"/>
      <c r="H58" s="3"/>
    </row>
    <row r="59" spans="1:8" x14ac:dyDescent="0.25">
      <c r="A59" s="2">
        <v>22207</v>
      </c>
      <c r="B59" s="1" t="s">
        <v>115</v>
      </c>
      <c r="C59" s="3" t="s">
        <v>51</v>
      </c>
      <c r="D59" s="3"/>
      <c r="E59" s="11"/>
      <c r="F59" s="3"/>
      <c r="G59" s="3"/>
      <c r="H59" s="3"/>
    </row>
    <row r="60" spans="1:8" x14ac:dyDescent="0.25">
      <c r="A60" s="2" t="s">
        <v>11</v>
      </c>
      <c r="B60" s="1" t="s">
        <v>116</v>
      </c>
      <c r="C60" s="3" t="s">
        <v>51</v>
      </c>
      <c r="D60" s="3"/>
      <c r="E60" s="11"/>
      <c r="F60" s="3"/>
      <c r="G60" s="3"/>
      <c r="H60" s="3"/>
    </row>
    <row r="61" spans="1:8" x14ac:dyDescent="0.25">
      <c r="A61" s="2">
        <v>32414</v>
      </c>
      <c r="B61" s="1" t="s">
        <v>117</v>
      </c>
      <c r="C61" s="3"/>
      <c r="D61" s="3"/>
      <c r="E61" s="11"/>
      <c r="F61" s="3"/>
      <c r="G61" s="3" t="s">
        <v>51</v>
      </c>
      <c r="H61" s="3"/>
    </row>
    <row r="62" spans="1:8" x14ac:dyDescent="0.25">
      <c r="A62" s="2">
        <v>27343</v>
      </c>
      <c r="B62" s="1" t="s">
        <v>118</v>
      </c>
      <c r="C62" s="3"/>
      <c r="D62" s="3"/>
      <c r="E62" s="11" t="s">
        <v>51</v>
      </c>
      <c r="F62" s="3"/>
      <c r="G62" s="3"/>
      <c r="H62" s="3"/>
    </row>
    <row r="63" spans="1:8" x14ac:dyDescent="0.25">
      <c r="A63" s="2">
        <v>36101</v>
      </c>
      <c r="B63" s="1" t="s">
        <v>119</v>
      </c>
      <c r="C63" s="3" t="s">
        <v>51</v>
      </c>
      <c r="D63" s="3" t="s">
        <v>51</v>
      </c>
      <c r="E63" s="11" t="s">
        <v>51</v>
      </c>
      <c r="F63" s="3"/>
      <c r="G63" s="3"/>
      <c r="H63" s="3"/>
    </row>
    <row r="64" spans="1:8" x14ac:dyDescent="0.25">
      <c r="A64" s="2">
        <v>32361</v>
      </c>
      <c r="B64" s="1" t="s">
        <v>120</v>
      </c>
      <c r="C64" s="3"/>
      <c r="D64" s="3"/>
      <c r="E64" s="11"/>
      <c r="F64" s="3"/>
      <c r="G64" s="3" t="s">
        <v>51</v>
      </c>
      <c r="H64" s="3"/>
    </row>
    <row r="65" spans="1:8" x14ac:dyDescent="0.25">
      <c r="A65" s="2">
        <v>39090</v>
      </c>
      <c r="B65" s="1" t="s">
        <v>121</v>
      </c>
      <c r="C65" s="3"/>
      <c r="D65" s="3"/>
      <c r="E65" s="11"/>
      <c r="F65" s="3"/>
      <c r="G65" s="3"/>
      <c r="H65" s="3" t="s">
        <v>51</v>
      </c>
    </row>
    <row r="66" spans="1:8" x14ac:dyDescent="0.25">
      <c r="A66" s="2" t="s">
        <v>12</v>
      </c>
      <c r="B66" s="1" t="s">
        <v>122</v>
      </c>
      <c r="C66" s="3"/>
      <c r="D66" s="3"/>
      <c r="E66" s="11"/>
      <c r="F66" s="3"/>
      <c r="G66" s="3" t="s">
        <v>51</v>
      </c>
      <c r="H66" s="3"/>
    </row>
    <row r="67" spans="1:8" x14ac:dyDescent="0.25">
      <c r="A67" s="2">
        <v>19028</v>
      </c>
      <c r="B67" s="1" t="s">
        <v>123</v>
      </c>
      <c r="C67" s="3" t="s">
        <v>51</v>
      </c>
      <c r="D67" s="3"/>
      <c r="E67" s="11" t="s">
        <v>51</v>
      </c>
      <c r="F67" s="3"/>
      <c r="G67" s="3"/>
      <c r="H67" s="3"/>
    </row>
    <row r="68" spans="1:8" x14ac:dyDescent="0.25">
      <c r="A68" s="2">
        <v>27404</v>
      </c>
      <c r="B68" s="10" t="s">
        <v>368</v>
      </c>
      <c r="C68" s="3"/>
      <c r="D68" s="3"/>
      <c r="E68" s="11"/>
      <c r="F68" s="3"/>
      <c r="G68" s="3" t="s">
        <v>51</v>
      </c>
      <c r="H68" s="3"/>
    </row>
    <row r="69" spans="1:8" x14ac:dyDescent="0.25">
      <c r="A69" s="2">
        <v>31015</v>
      </c>
      <c r="B69" s="1" t="s">
        <v>124</v>
      </c>
      <c r="C69" s="3"/>
      <c r="D69" s="3"/>
      <c r="E69" s="11"/>
      <c r="F69" s="3"/>
      <c r="G69" s="3" t="s">
        <v>51</v>
      </c>
      <c r="H69" s="3"/>
    </row>
    <row r="70" spans="1:8" x14ac:dyDescent="0.25">
      <c r="A70" s="2">
        <v>19401</v>
      </c>
      <c r="B70" s="1" t="s">
        <v>125</v>
      </c>
      <c r="C70" s="3"/>
      <c r="D70" s="3"/>
      <c r="E70" s="11"/>
      <c r="F70" s="3"/>
      <c r="G70" s="3" t="s">
        <v>51</v>
      </c>
      <c r="H70" s="3"/>
    </row>
    <row r="71" spans="1:8" x14ac:dyDescent="0.25">
      <c r="A71" s="2">
        <v>14068</v>
      </c>
      <c r="B71" s="1" t="s">
        <v>126</v>
      </c>
      <c r="C71" s="3"/>
      <c r="D71" s="3"/>
      <c r="E71" s="11"/>
      <c r="F71" s="3"/>
      <c r="G71" s="3" t="s">
        <v>51</v>
      </c>
      <c r="H71" s="3"/>
    </row>
    <row r="72" spans="1:8" x14ac:dyDescent="0.25">
      <c r="A72" s="2">
        <v>38308</v>
      </c>
      <c r="B72" s="1" t="s">
        <v>127</v>
      </c>
      <c r="C72" s="3" t="s">
        <v>51</v>
      </c>
      <c r="D72" s="3" t="s">
        <v>51</v>
      </c>
      <c r="E72" s="11" t="s">
        <v>51</v>
      </c>
      <c r="F72" s="3"/>
      <c r="G72" s="3"/>
      <c r="H72" s="3"/>
    </row>
    <row r="73" spans="1:8" x14ac:dyDescent="0.25">
      <c r="A73" s="2" t="s">
        <v>13</v>
      </c>
      <c r="B73" s="1" t="s">
        <v>128</v>
      </c>
      <c r="C73" s="3" t="s">
        <v>51</v>
      </c>
      <c r="D73" s="3"/>
      <c r="E73" s="11" t="s">
        <v>51</v>
      </c>
      <c r="F73" s="3"/>
      <c r="G73" s="3"/>
      <c r="H73" s="3"/>
    </row>
    <row r="74" spans="1:8" x14ac:dyDescent="0.25">
      <c r="A74" s="2">
        <v>17216</v>
      </c>
      <c r="B74" s="1" t="s">
        <v>129</v>
      </c>
      <c r="C74" s="3"/>
      <c r="D74" s="3"/>
      <c r="E74" s="11"/>
      <c r="F74" s="3"/>
      <c r="G74" s="3" t="s">
        <v>51</v>
      </c>
      <c r="H74" s="3"/>
    </row>
    <row r="75" spans="1:8" x14ac:dyDescent="0.25">
      <c r="A75" s="2">
        <v>13165</v>
      </c>
      <c r="B75" s="1" t="s">
        <v>130</v>
      </c>
      <c r="C75" s="3"/>
      <c r="D75" s="3"/>
      <c r="E75" s="11"/>
      <c r="F75" s="3"/>
      <c r="G75" s="3" t="s">
        <v>51</v>
      </c>
      <c r="H75" s="3"/>
    </row>
    <row r="76" spans="1:8" x14ac:dyDescent="0.25">
      <c r="A76" s="2">
        <v>21036</v>
      </c>
      <c r="B76" s="1" t="s">
        <v>131</v>
      </c>
      <c r="C76" s="3" t="s">
        <v>51</v>
      </c>
      <c r="D76" s="3"/>
      <c r="E76" s="11"/>
      <c r="F76" s="3"/>
      <c r="G76" s="3"/>
      <c r="H76" s="3"/>
    </row>
    <row r="77" spans="1:8" x14ac:dyDescent="0.25">
      <c r="A77" s="2">
        <v>31002</v>
      </c>
      <c r="B77" s="1" t="s">
        <v>132</v>
      </c>
      <c r="C77" s="3"/>
      <c r="D77" s="3"/>
      <c r="E77" s="11"/>
      <c r="F77" s="3"/>
      <c r="G77" s="3" t="s">
        <v>51</v>
      </c>
      <c r="H77" s="3"/>
    </row>
    <row r="78" spans="1:8" x14ac:dyDescent="0.25">
      <c r="A78" s="2" t="s">
        <v>14</v>
      </c>
      <c r="B78" s="1" t="s">
        <v>133</v>
      </c>
      <c r="C78" s="3"/>
      <c r="D78" s="3"/>
      <c r="E78" s="11"/>
      <c r="F78" s="3"/>
      <c r="G78" s="3" t="s">
        <v>51</v>
      </c>
      <c r="H78" s="3"/>
    </row>
    <row r="79" spans="1:8" x14ac:dyDescent="0.25">
      <c r="A79" s="2">
        <v>33205</v>
      </c>
      <c r="B79" s="1" t="s">
        <v>134</v>
      </c>
      <c r="C79" s="3" t="s">
        <v>51</v>
      </c>
      <c r="D79" s="3" t="s">
        <v>51</v>
      </c>
      <c r="E79" s="11" t="s">
        <v>51</v>
      </c>
      <c r="F79" s="3"/>
      <c r="G79" s="3"/>
      <c r="H79" s="3"/>
    </row>
    <row r="80" spans="1:8" x14ac:dyDescent="0.25">
      <c r="A80" s="2">
        <v>17210</v>
      </c>
      <c r="B80" s="1" t="s">
        <v>135</v>
      </c>
      <c r="C80" s="3"/>
      <c r="D80" s="3"/>
      <c r="E80" s="11"/>
      <c r="F80" s="3"/>
      <c r="G80" s="3" t="s">
        <v>51</v>
      </c>
      <c r="H80" s="3"/>
    </row>
    <row r="81" spans="1:8" x14ac:dyDescent="0.25">
      <c r="A81" s="2">
        <v>37502</v>
      </c>
      <c r="B81" s="1" t="s">
        <v>136</v>
      </c>
      <c r="C81" s="3"/>
      <c r="D81" s="3"/>
      <c r="E81" s="11"/>
      <c r="F81" s="3"/>
      <c r="G81" s="3" t="s">
        <v>51</v>
      </c>
      <c r="H81" s="3"/>
    </row>
    <row r="82" spans="1:8" x14ac:dyDescent="0.25">
      <c r="A82" s="2">
        <v>27417</v>
      </c>
      <c r="B82" s="1" t="s">
        <v>137</v>
      </c>
      <c r="C82" s="3"/>
      <c r="D82" s="3"/>
      <c r="E82" s="11"/>
      <c r="F82" s="3"/>
      <c r="G82" s="3" t="s">
        <v>51</v>
      </c>
      <c r="H82" s="3"/>
    </row>
    <row r="83" spans="1:8" x14ac:dyDescent="0.25">
      <c r="A83" s="2" t="s">
        <v>15</v>
      </c>
      <c r="B83" s="1" t="s">
        <v>138</v>
      </c>
      <c r="C83" s="3" t="s">
        <v>51</v>
      </c>
      <c r="D83" s="3"/>
      <c r="E83" s="11" t="s">
        <v>51</v>
      </c>
      <c r="F83" s="3"/>
      <c r="G83" s="3"/>
      <c r="H83" s="3"/>
    </row>
    <row r="84" spans="1:8" x14ac:dyDescent="0.25">
      <c r="A84" s="2">
        <v>27402</v>
      </c>
      <c r="B84" s="1" t="s">
        <v>139</v>
      </c>
      <c r="C84" s="3"/>
      <c r="D84" s="3"/>
      <c r="E84" s="11"/>
      <c r="F84" s="3"/>
      <c r="G84" s="3" t="s">
        <v>51</v>
      </c>
      <c r="H84" s="3"/>
    </row>
    <row r="85" spans="1:8" x14ac:dyDescent="0.25">
      <c r="A85" s="2">
        <v>32358</v>
      </c>
      <c r="B85" s="1" t="s">
        <v>140</v>
      </c>
      <c r="C85" s="3" t="s">
        <v>51</v>
      </c>
      <c r="D85" s="3"/>
      <c r="E85" s="11"/>
      <c r="F85" s="3"/>
      <c r="G85" s="3"/>
      <c r="H85" s="3"/>
    </row>
    <row r="86" spans="1:8" x14ac:dyDescent="0.25">
      <c r="A86" s="2">
        <v>38302</v>
      </c>
      <c r="B86" s="1" t="s">
        <v>141</v>
      </c>
      <c r="C86" s="3" t="s">
        <v>51</v>
      </c>
      <c r="D86" s="3"/>
      <c r="E86" s="11"/>
      <c r="F86" s="3"/>
      <c r="G86" s="3"/>
      <c r="H86" s="3"/>
    </row>
    <row r="87" spans="1:8" x14ac:dyDescent="0.25">
      <c r="A87" s="2">
        <v>20401</v>
      </c>
      <c r="B87" s="1" t="s">
        <v>142</v>
      </c>
      <c r="C87" s="3" t="s">
        <v>51</v>
      </c>
      <c r="D87" s="3"/>
      <c r="E87" s="11" t="s">
        <v>51</v>
      </c>
      <c r="F87" s="3"/>
      <c r="G87" s="3"/>
      <c r="H87" s="3"/>
    </row>
    <row r="88" spans="1:8" x14ac:dyDescent="0.25">
      <c r="A88" s="2">
        <v>20404</v>
      </c>
      <c r="B88" s="1" t="s">
        <v>143</v>
      </c>
      <c r="C88" s="3" t="s">
        <v>51</v>
      </c>
      <c r="D88" s="3" t="s">
        <v>51</v>
      </c>
      <c r="E88" s="11" t="s">
        <v>51</v>
      </c>
      <c r="F88" s="3"/>
      <c r="G88" s="3"/>
      <c r="H88" s="3"/>
    </row>
    <row r="89" spans="1:8" x14ac:dyDescent="0.25">
      <c r="A89" s="2">
        <v>13301</v>
      </c>
      <c r="B89" s="1" t="s">
        <v>144</v>
      </c>
      <c r="C89" s="3" t="s">
        <v>51</v>
      </c>
      <c r="D89" s="3"/>
      <c r="E89" s="11"/>
      <c r="F89" s="3"/>
      <c r="G89" s="3"/>
      <c r="H89" s="3"/>
    </row>
    <row r="90" spans="1:8" x14ac:dyDescent="0.25">
      <c r="A90" s="2">
        <v>39200</v>
      </c>
      <c r="B90" s="1" t="s">
        <v>145</v>
      </c>
      <c r="C90" s="3"/>
      <c r="D90" s="3"/>
      <c r="E90" s="11"/>
      <c r="F90" s="3"/>
      <c r="G90" s="3" t="s">
        <v>51</v>
      </c>
      <c r="H90" s="3"/>
    </row>
    <row r="91" spans="1:8" x14ac:dyDescent="0.25">
      <c r="A91" s="2">
        <v>39204</v>
      </c>
      <c r="B91" s="1" t="s">
        <v>146</v>
      </c>
      <c r="C91" s="3"/>
      <c r="D91" s="3"/>
      <c r="E91" s="11" t="s">
        <v>51</v>
      </c>
      <c r="F91" s="3"/>
      <c r="G91" s="3"/>
      <c r="H91" s="3"/>
    </row>
    <row r="92" spans="1:8" x14ac:dyDescent="0.25">
      <c r="A92" s="2">
        <v>31332</v>
      </c>
      <c r="B92" s="1" t="s">
        <v>147</v>
      </c>
      <c r="C92" s="3"/>
      <c r="D92" s="3"/>
      <c r="E92" s="11"/>
      <c r="F92" s="3"/>
      <c r="G92" s="3" t="s">
        <v>51</v>
      </c>
      <c r="H92" s="3"/>
    </row>
    <row r="93" spans="1:8" x14ac:dyDescent="0.25">
      <c r="A93" s="2">
        <v>23054</v>
      </c>
      <c r="B93" s="1" t="s">
        <v>148</v>
      </c>
      <c r="C93" s="3" t="s">
        <v>51</v>
      </c>
      <c r="D93" s="3" t="s">
        <v>51</v>
      </c>
      <c r="E93" s="11" t="s">
        <v>51</v>
      </c>
      <c r="F93" s="3"/>
      <c r="G93" s="3"/>
      <c r="H93" s="3"/>
    </row>
    <row r="94" spans="1:8" x14ac:dyDescent="0.25">
      <c r="A94" s="2">
        <v>32312</v>
      </c>
      <c r="B94" s="1" t="s">
        <v>149</v>
      </c>
      <c r="C94" s="3" t="s">
        <v>51</v>
      </c>
      <c r="D94" s="3" t="s">
        <v>51</v>
      </c>
      <c r="E94" s="11" t="s">
        <v>51</v>
      </c>
      <c r="F94" s="3"/>
      <c r="G94" s="3"/>
      <c r="H94" s="3"/>
    </row>
    <row r="95" spans="1:8" x14ac:dyDescent="0.25">
      <c r="A95" s="2" t="s">
        <v>16</v>
      </c>
      <c r="B95" s="1" t="s">
        <v>150</v>
      </c>
      <c r="C95" s="3" t="s">
        <v>51</v>
      </c>
      <c r="D95" s="3" t="s">
        <v>51</v>
      </c>
      <c r="E95" s="11" t="s">
        <v>51</v>
      </c>
      <c r="F95" s="3"/>
      <c r="G95" s="3"/>
      <c r="H95" s="3"/>
    </row>
    <row r="96" spans="1:8" x14ac:dyDescent="0.25">
      <c r="A96" s="2">
        <v>34324</v>
      </c>
      <c r="B96" s="1" t="s">
        <v>151</v>
      </c>
      <c r="C96" s="3" t="s">
        <v>51</v>
      </c>
      <c r="D96" s="3" t="s">
        <v>51</v>
      </c>
      <c r="E96" s="11" t="s">
        <v>51</v>
      </c>
      <c r="F96" s="3"/>
      <c r="G96" s="3"/>
      <c r="H96" s="3"/>
    </row>
    <row r="97" spans="1:8" x14ac:dyDescent="0.25">
      <c r="A97" s="2">
        <v>22204</v>
      </c>
      <c r="B97" s="1" t="s">
        <v>152</v>
      </c>
      <c r="C97" s="3" t="s">
        <v>51</v>
      </c>
      <c r="D97" s="3"/>
      <c r="E97" s="11"/>
      <c r="F97" s="3"/>
      <c r="G97" s="3"/>
      <c r="H97" s="3"/>
    </row>
    <row r="98" spans="1:8" x14ac:dyDescent="0.25">
      <c r="A98" s="2">
        <v>39203</v>
      </c>
      <c r="B98" s="1" t="s">
        <v>153</v>
      </c>
      <c r="C98" s="3"/>
      <c r="D98" s="3"/>
      <c r="E98" s="11" t="s">
        <v>51</v>
      </c>
      <c r="F98" s="3"/>
      <c r="G98" s="3"/>
      <c r="H98" s="3"/>
    </row>
    <row r="99" spans="1:8" x14ac:dyDescent="0.25">
      <c r="A99" s="2">
        <v>17401</v>
      </c>
      <c r="B99" s="1" t="s">
        <v>154</v>
      </c>
      <c r="C99" s="3"/>
      <c r="D99" s="3"/>
      <c r="E99" s="11"/>
      <c r="F99" s="3"/>
      <c r="G99" s="3" t="s">
        <v>51</v>
      </c>
      <c r="H99" s="3"/>
    </row>
    <row r="100" spans="1:8" x14ac:dyDescent="0.25">
      <c r="A100" s="2" t="s">
        <v>17</v>
      </c>
      <c r="B100" s="1" t="s">
        <v>155</v>
      </c>
      <c r="C100" s="3"/>
      <c r="D100" s="3"/>
      <c r="E100" s="11" t="s">
        <v>51</v>
      </c>
      <c r="F100" s="3"/>
      <c r="G100" s="3"/>
      <c r="H100" s="3"/>
    </row>
    <row r="101" spans="1:8" x14ac:dyDescent="0.25">
      <c r="A101" s="2">
        <v>23404</v>
      </c>
      <c r="B101" s="1" t="s">
        <v>156</v>
      </c>
      <c r="C101" s="3" t="s">
        <v>51</v>
      </c>
      <c r="D101" s="3" t="s">
        <v>51</v>
      </c>
      <c r="E101" s="11" t="s">
        <v>51</v>
      </c>
      <c r="F101" s="3"/>
      <c r="G101" s="3"/>
      <c r="H101" s="3"/>
    </row>
    <row r="102" spans="1:8" x14ac:dyDescent="0.25">
      <c r="A102" s="2">
        <v>14028</v>
      </c>
      <c r="B102" s="1" t="s">
        <v>157</v>
      </c>
      <c r="C102" s="3"/>
      <c r="D102" s="3"/>
      <c r="E102" s="11"/>
      <c r="F102" s="3"/>
      <c r="G102" s="3" t="s">
        <v>51</v>
      </c>
      <c r="H102" s="3"/>
    </row>
    <row r="103" spans="1:8" x14ac:dyDescent="0.25">
      <c r="A103" s="2">
        <v>27902</v>
      </c>
      <c r="B103" s="1" t="s">
        <v>158</v>
      </c>
      <c r="C103" s="3" t="s">
        <v>51</v>
      </c>
      <c r="D103" s="3" t="s">
        <v>51</v>
      </c>
      <c r="E103" s="11" t="s">
        <v>51</v>
      </c>
      <c r="F103" s="3"/>
      <c r="G103" s="3"/>
      <c r="H103" s="3"/>
    </row>
    <row r="104" spans="1:8" x14ac:dyDescent="0.25">
      <c r="A104" s="2">
        <v>17916</v>
      </c>
      <c r="B104" s="1" t="s">
        <v>160</v>
      </c>
      <c r="C104" s="3" t="s">
        <v>51</v>
      </c>
      <c r="D104" s="3" t="s">
        <v>51</v>
      </c>
      <c r="E104" s="11" t="s">
        <v>51</v>
      </c>
      <c r="F104" s="3"/>
      <c r="G104" s="3"/>
      <c r="H104" s="3"/>
    </row>
    <row r="105" spans="1:8" x14ac:dyDescent="0.25">
      <c r="A105" s="2">
        <v>17911</v>
      </c>
      <c r="B105" s="1" t="s">
        <v>159</v>
      </c>
      <c r="C105" s="3" t="s">
        <v>51</v>
      </c>
      <c r="D105" s="3" t="s">
        <v>51</v>
      </c>
      <c r="E105" s="11" t="s">
        <v>51</v>
      </c>
      <c r="F105" s="3"/>
      <c r="G105" s="3"/>
      <c r="H105" s="3"/>
    </row>
    <row r="106" spans="1:8" x14ac:dyDescent="0.25">
      <c r="A106" s="2">
        <v>10070</v>
      </c>
      <c r="B106" s="1" t="s">
        <v>161</v>
      </c>
      <c r="C106" s="3" t="s">
        <v>51</v>
      </c>
      <c r="D106" s="3"/>
      <c r="E106" s="11" t="s">
        <v>51</v>
      </c>
      <c r="F106" s="3"/>
      <c r="G106" s="3"/>
      <c r="H106" s="3"/>
    </row>
    <row r="107" spans="1:8" x14ac:dyDescent="0.25">
      <c r="A107" s="2">
        <v>31063</v>
      </c>
      <c r="B107" s="1" t="s">
        <v>162</v>
      </c>
      <c r="C107" s="3" t="s">
        <v>51</v>
      </c>
      <c r="D107" s="3"/>
      <c r="E107" s="11" t="s">
        <v>51</v>
      </c>
      <c r="F107" s="3"/>
      <c r="G107" s="3"/>
      <c r="H107" s="3"/>
    </row>
    <row r="108" spans="1:8" x14ac:dyDescent="0.25">
      <c r="A108" s="2">
        <v>17411</v>
      </c>
      <c r="B108" s="1" t="s">
        <v>163</v>
      </c>
      <c r="C108" s="3"/>
      <c r="D108" s="3"/>
      <c r="E108" s="11"/>
      <c r="F108" s="3"/>
      <c r="G108" s="3" t="s">
        <v>51</v>
      </c>
      <c r="H108" s="3"/>
    </row>
    <row r="109" spans="1:8" x14ac:dyDescent="0.25">
      <c r="A109" s="2">
        <v>11056</v>
      </c>
      <c r="B109" s="1" t="s">
        <v>164</v>
      </c>
      <c r="C109" s="3" t="s">
        <v>51</v>
      </c>
      <c r="D109" s="3"/>
      <c r="E109" s="11" t="s">
        <v>51</v>
      </c>
      <c r="F109" s="3"/>
      <c r="G109" s="3"/>
      <c r="H109" s="3"/>
    </row>
    <row r="110" spans="1:8" x14ac:dyDescent="0.25">
      <c r="A110" s="2" t="s">
        <v>18</v>
      </c>
      <c r="B110" s="1" t="s">
        <v>165</v>
      </c>
      <c r="C110" s="3"/>
      <c r="D110" s="3"/>
      <c r="E110" s="11" t="s">
        <v>51</v>
      </c>
      <c r="F110" s="3"/>
      <c r="G110" s="3"/>
      <c r="H110" s="3"/>
    </row>
    <row r="111" spans="1:8" x14ac:dyDescent="0.25">
      <c r="A111" s="2">
        <v>10003</v>
      </c>
      <c r="B111" s="1" t="s">
        <v>166</v>
      </c>
      <c r="C111" s="3" t="s">
        <v>51</v>
      </c>
      <c r="D111" s="3" t="s">
        <v>51</v>
      </c>
      <c r="E111" s="11" t="s">
        <v>51</v>
      </c>
      <c r="F111" s="3"/>
      <c r="G111" s="3"/>
      <c r="H111" s="3"/>
    </row>
    <row r="112" spans="1:8" x14ac:dyDescent="0.25">
      <c r="A112" s="2" t="s">
        <v>19</v>
      </c>
      <c r="B112" s="1" t="s">
        <v>167</v>
      </c>
      <c r="C112" s="3"/>
      <c r="D112" s="3"/>
      <c r="E112" s="11"/>
      <c r="F112" s="3"/>
      <c r="G112" s="3" t="s">
        <v>51</v>
      </c>
      <c r="H112" s="3"/>
    </row>
    <row r="113" spans="1:8" x14ac:dyDescent="0.25">
      <c r="A113" s="2" t="s">
        <v>20</v>
      </c>
      <c r="B113" s="1" t="s">
        <v>168</v>
      </c>
      <c r="C113" s="3"/>
      <c r="D113" s="3"/>
      <c r="E113" s="11"/>
      <c r="F113" s="3"/>
      <c r="G113" s="3" t="s">
        <v>51</v>
      </c>
      <c r="H113" s="3"/>
    </row>
    <row r="114" spans="1:8" x14ac:dyDescent="0.25">
      <c r="A114" s="2">
        <v>17415</v>
      </c>
      <c r="B114" s="1" t="s">
        <v>169</v>
      </c>
      <c r="C114" s="3"/>
      <c r="D114" s="3"/>
      <c r="E114" s="11"/>
      <c r="F114" s="3"/>
      <c r="G114" s="3" t="s">
        <v>51</v>
      </c>
      <c r="H114" s="3"/>
    </row>
    <row r="115" spans="1:8" x14ac:dyDescent="0.25">
      <c r="A115" s="2">
        <v>33212</v>
      </c>
      <c r="B115" s="1" t="s">
        <v>170</v>
      </c>
      <c r="C115" s="3"/>
      <c r="D115" s="3"/>
      <c r="E115" s="11"/>
      <c r="F115" s="3"/>
      <c r="G115" s="3"/>
      <c r="H115" s="3" t="s">
        <v>51</v>
      </c>
    </row>
    <row r="116" spans="1:8" x14ac:dyDescent="0.25">
      <c r="A116" s="2" t="s">
        <v>21</v>
      </c>
      <c r="B116" s="10" t="s">
        <v>370</v>
      </c>
      <c r="C116" s="3"/>
      <c r="D116" s="3"/>
      <c r="E116" s="11"/>
      <c r="F116" s="3"/>
      <c r="G116" s="3" t="s">
        <v>51</v>
      </c>
      <c r="H116" s="3"/>
    </row>
    <row r="117" spans="1:8" x14ac:dyDescent="0.25">
      <c r="A117" s="2">
        <v>19403</v>
      </c>
      <c r="B117" s="1" t="s">
        <v>171</v>
      </c>
      <c r="C117" s="3" t="s">
        <v>51</v>
      </c>
      <c r="D117" s="3"/>
      <c r="E117" s="11"/>
      <c r="F117" s="3"/>
      <c r="G117" s="3"/>
      <c r="H117" s="3"/>
    </row>
    <row r="118" spans="1:8" x14ac:dyDescent="0.25">
      <c r="A118" s="2">
        <v>20402</v>
      </c>
      <c r="B118" s="1" t="s">
        <v>172</v>
      </c>
      <c r="C118" s="3" t="s">
        <v>51</v>
      </c>
      <c r="D118" s="3" t="s">
        <v>51</v>
      </c>
      <c r="E118" s="11" t="s">
        <v>51</v>
      </c>
      <c r="F118" s="3"/>
      <c r="G118" s="3"/>
      <c r="H118" s="3"/>
    </row>
    <row r="119" spans="1:8" x14ac:dyDescent="0.25">
      <c r="A119" s="2" t="s">
        <v>22</v>
      </c>
      <c r="B119" s="1" t="s">
        <v>174</v>
      </c>
      <c r="C119" s="3"/>
      <c r="D119" s="3"/>
      <c r="E119" s="11"/>
      <c r="F119" s="3"/>
      <c r="G119" s="3" t="s">
        <v>51</v>
      </c>
      <c r="H119" s="3"/>
    </row>
    <row r="120" spans="1:8" x14ac:dyDescent="0.25">
      <c r="A120" s="2">
        <v>29311</v>
      </c>
      <c r="B120" s="1" t="s">
        <v>173</v>
      </c>
      <c r="C120" s="3" t="s">
        <v>51</v>
      </c>
      <c r="D120" s="3"/>
      <c r="E120" s="11"/>
      <c r="F120" s="3"/>
      <c r="G120" s="3"/>
      <c r="H120" s="3"/>
    </row>
    <row r="121" spans="1:8" x14ac:dyDescent="0.25">
      <c r="A121" s="2">
        <v>38126</v>
      </c>
      <c r="B121" s="1" t="s">
        <v>175</v>
      </c>
      <c r="C121" s="3" t="s">
        <v>51</v>
      </c>
      <c r="D121" s="3"/>
      <c r="E121" s="11" t="s">
        <v>51</v>
      </c>
      <c r="F121" s="3"/>
      <c r="G121" s="3"/>
      <c r="H121" s="3"/>
    </row>
    <row r="122" spans="1:8" x14ac:dyDescent="0.25">
      <c r="A122" s="2" t="s">
        <v>23</v>
      </c>
      <c r="B122" s="1" t="s">
        <v>176</v>
      </c>
      <c r="C122" s="3"/>
      <c r="D122" s="3"/>
      <c r="E122" s="11"/>
      <c r="F122" s="3"/>
      <c r="G122" s="3" t="s">
        <v>51</v>
      </c>
      <c r="H122" s="3"/>
    </row>
    <row r="123" spans="1:8" x14ac:dyDescent="0.25">
      <c r="A123" s="2">
        <v>14097</v>
      </c>
      <c r="B123" s="1" t="s">
        <v>264</v>
      </c>
      <c r="C123" s="3" t="s">
        <v>51</v>
      </c>
      <c r="D123" s="3" t="s">
        <v>51</v>
      </c>
      <c r="E123" s="11" t="s">
        <v>51</v>
      </c>
      <c r="F123" s="3"/>
      <c r="G123" s="3"/>
      <c r="H123" s="3"/>
    </row>
    <row r="124" spans="1:8" x14ac:dyDescent="0.25">
      <c r="A124" s="2">
        <v>31004</v>
      </c>
      <c r="B124" s="1" t="s">
        <v>177</v>
      </c>
      <c r="C124" s="3"/>
      <c r="D124" s="3"/>
      <c r="E124" s="11"/>
      <c r="F124" s="3"/>
      <c r="G124" s="3" t="s">
        <v>51</v>
      </c>
      <c r="H124" s="3"/>
    </row>
    <row r="125" spans="1:8" x14ac:dyDescent="0.25">
      <c r="A125" s="2">
        <v>17414</v>
      </c>
      <c r="B125" s="1" t="s">
        <v>178</v>
      </c>
      <c r="C125" s="3"/>
      <c r="D125" s="3"/>
      <c r="E125" s="11"/>
      <c r="F125" s="3"/>
      <c r="G125" s="3" t="s">
        <v>51</v>
      </c>
      <c r="H125" s="3"/>
    </row>
    <row r="126" spans="1:8" x14ac:dyDescent="0.25">
      <c r="A126" s="2">
        <v>31306</v>
      </c>
      <c r="B126" s="1" t="s">
        <v>179</v>
      </c>
      <c r="C126" s="3"/>
      <c r="D126" s="3"/>
      <c r="E126" s="11"/>
      <c r="F126" s="3"/>
      <c r="G126" s="3" t="s">
        <v>51</v>
      </c>
      <c r="H126" s="3"/>
    </row>
    <row r="127" spans="1:8" x14ac:dyDescent="0.25">
      <c r="A127" s="2">
        <v>38264</v>
      </c>
      <c r="B127" s="1" t="s">
        <v>180</v>
      </c>
      <c r="C127" s="3" t="s">
        <v>51</v>
      </c>
      <c r="D127" s="3" t="s">
        <v>51</v>
      </c>
      <c r="E127" s="11" t="s">
        <v>51</v>
      </c>
      <c r="F127" s="3"/>
      <c r="G127" s="3"/>
      <c r="H127" s="3"/>
    </row>
    <row r="128" spans="1:8" x14ac:dyDescent="0.25">
      <c r="A128" s="2">
        <v>32362</v>
      </c>
      <c r="B128" s="1" t="s">
        <v>181</v>
      </c>
      <c r="C128" s="3" t="s">
        <v>51</v>
      </c>
      <c r="D128" s="3"/>
      <c r="E128" s="11" t="s">
        <v>51</v>
      </c>
      <c r="F128" s="3"/>
      <c r="G128" s="3"/>
      <c r="H128" s="3"/>
    </row>
    <row r="129" spans="1:8" x14ac:dyDescent="0.25">
      <c r="A129" s="2" t="s">
        <v>24</v>
      </c>
      <c r="B129" s="1" t="s">
        <v>182</v>
      </c>
      <c r="C129" s="3" t="s">
        <v>51</v>
      </c>
      <c r="D129" s="3"/>
      <c r="E129" s="11"/>
      <c r="F129" s="3"/>
      <c r="G129" s="3"/>
      <c r="H129" s="3"/>
    </row>
    <row r="130" spans="1:8" x14ac:dyDescent="0.25">
      <c r="A130" s="2" t="s">
        <v>25</v>
      </c>
      <c r="B130" s="1" t="s">
        <v>183</v>
      </c>
      <c r="C130" s="3"/>
      <c r="D130" s="3"/>
      <c r="E130" s="11"/>
      <c r="F130" s="3"/>
      <c r="G130" s="3" t="s">
        <v>51</v>
      </c>
      <c r="H130" s="3"/>
    </row>
    <row r="131" spans="1:8" x14ac:dyDescent="0.25">
      <c r="A131" s="2">
        <v>33183</v>
      </c>
      <c r="B131" s="1" t="s">
        <v>184</v>
      </c>
      <c r="C131" s="3" t="s">
        <v>51</v>
      </c>
      <c r="D131" s="3"/>
      <c r="E131" s="11"/>
      <c r="F131" s="3"/>
      <c r="G131" s="3"/>
      <c r="H131" s="3"/>
    </row>
    <row r="132" spans="1:8" x14ac:dyDescent="0.25">
      <c r="A132" s="2">
        <v>28144</v>
      </c>
      <c r="B132" s="1" t="s">
        <v>185</v>
      </c>
      <c r="C132" s="3" t="s">
        <v>51</v>
      </c>
      <c r="D132" s="3"/>
      <c r="E132" s="11"/>
      <c r="F132" s="3"/>
      <c r="G132" s="3"/>
      <c r="H132" s="3"/>
    </row>
    <row r="133" spans="1:8" x14ac:dyDescent="0.25">
      <c r="A133" s="2">
        <v>32903</v>
      </c>
      <c r="B133" s="1" t="s">
        <v>186</v>
      </c>
      <c r="C133" s="3" t="s">
        <v>51</v>
      </c>
      <c r="D133" s="3" t="s">
        <v>51</v>
      </c>
      <c r="E133" s="11" t="s">
        <v>51</v>
      </c>
      <c r="F133" s="3"/>
      <c r="G133" s="3"/>
      <c r="H133" s="3"/>
    </row>
    <row r="134" spans="1:8" x14ac:dyDescent="0.25">
      <c r="A134" s="2">
        <v>20406</v>
      </c>
      <c r="B134" s="1" t="s">
        <v>187</v>
      </c>
      <c r="C134" s="3" t="s">
        <v>51</v>
      </c>
      <c r="D134" s="3"/>
      <c r="E134" s="11" t="s">
        <v>51</v>
      </c>
      <c r="F134" s="3"/>
      <c r="G134" s="3"/>
      <c r="H134" s="3"/>
    </row>
    <row r="135" spans="1:8" x14ac:dyDescent="0.25">
      <c r="A135" s="2">
        <v>37504</v>
      </c>
      <c r="B135" s="1" t="s">
        <v>188</v>
      </c>
      <c r="C135" s="3"/>
      <c r="D135" s="3"/>
      <c r="E135" s="11"/>
      <c r="F135" s="3"/>
      <c r="G135" s="3" t="s">
        <v>51</v>
      </c>
      <c r="H135" s="3"/>
    </row>
    <row r="136" spans="1:8" x14ac:dyDescent="0.25">
      <c r="A136" s="2">
        <v>39120</v>
      </c>
      <c r="B136" s="1" t="s">
        <v>189</v>
      </c>
      <c r="C136" s="3" t="s">
        <v>51</v>
      </c>
      <c r="D136" s="3"/>
      <c r="E136" s="11"/>
      <c r="F136" s="3"/>
      <c r="G136" s="3"/>
      <c r="H136" s="3"/>
    </row>
    <row r="137" spans="1:8" x14ac:dyDescent="0.25">
      <c r="A137" s="2" t="s">
        <v>26</v>
      </c>
      <c r="B137" s="1" t="s">
        <v>190</v>
      </c>
      <c r="C137" s="3" t="s">
        <v>51</v>
      </c>
      <c r="D137" s="3" t="s">
        <v>51</v>
      </c>
      <c r="E137" s="11" t="s">
        <v>51</v>
      </c>
      <c r="F137" s="3"/>
      <c r="G137" s="3"/>
      <c r="H137" s="3"/>
    </row>
    <row r="138" spans="1:8" x14ac:dyDescent="0.25">
      <c r="A138" s="2" t="s">
        <v>27</v>
      </c>
      <c r="B138" s="1" t="s">
        <v>191</v>
      </c>
      <c r="C138" s="3" t="s">
        <v>51</v>
      </c>
      <c r="D138" s="3"/>
      <c r="E138" s="11"/>
      <c r="F138" s="3"/>
      <c r="G138" s="3"/>
      <c r="H138" s="3"/>
    </row>
    <row r="139" spans="1:8" x14ac:dyDescent="0.25">
      <c r="A139" s="2">
        <v>23311</v>
      </c>
      <c r="B139" s="1" t="s">
        <v>192</v>
      </c>
      <c r="C139" s="3" t="s">
        <v>51</v>
      </c>
      <c r="D139" s="3" t="s">
        <v>51</v>
      </c>
      <c r="E139" s="11" t="s">
        <v>51</v>
      </c>
      <c r="F139" s="3"/>
      <c r="G139" s="3"/>
      <c r="H139" s="3"/>
    </row>
    <row r="140" spans="1:8" x14ac:dyDescent="0.25">
      <c r="A140" s="2">
        <v>33207</v>
      </c>
      <c r="B140" s="1" t="s">
        <v>193</v>
      </c>
      <c r="C140" s="3" t="s">
        <v>51</v>
      </c>
      <c r="D140" s="3"/>
      <c r="E140" s="11"/>
      <c r="F140" s="3"/>
      <c r="G140" s="3"/>
      <c r="H140" s="3"/>
    </row>
    <row r="141" spans="1:8" x14ac:dyDescent="0.25">
      <c r="A141" s="2">
        <v>31025</v>
      </c>
      <c r="B141" s="1" t="s">
        <v>194</v>
      </c>
      <c r="C141" s="3"/>
      <c r="D141" s="3"/>
      <c r="E141" s="11"/>
      <c r="F141" s="3"/>
      <c r="G141" s="3" t="s">
        <v>51</v>
      </c>
      <c r="H141" s="3"/>
    </row>
    <row r="142" spans="1:8" x14ac:dyDescent="0.25">
      <c r="A142" s="2">
        <v>14065</v>
      </c>
      <c r="B142" s="1" t="s">
        <v>195</v>
      </c>
      <c r="C142" s="3" t="s">
        <v>51</v>
      </c>
      <c r="D142" s="3" t="s">
        <v>51</v>
      </c>
      <c r="E142" s="11" t="s">
        <v>51</v>
      </c>
      <c r="F142" s="3"/>
      <c r="G142" s="3"/>
      <c r="H142" s="3"/>
    </row>
    <row r="143" spans="1:8" x14ac:dyDescent="0.25">
      <c r="A143" s="2">
        <v>32354</v>
      </c>
      <c r="B143" s="1" t="s">
        <v>196</v>
      </c>
      <c r="C143" s="3"/>
      <c r="D143" s="3"/>
      <c r="E143" s="11"/>
      <c r="F143" s="3"/>
      <c r="G143" s="3" t="s">
        <v>51</v>
      </c>
      <c r="H143" s="3"/>
    </row>
    <row r="144" spans="1:8" x14ac:dyDescent="0.25">
      <c r="A144" s="2">
        <v>32326</v>
      </c>
      <c r="B144" s="1" t="s">
        <v>197</v>
      </c>
      <c r="C144" s="3"/>
      <c r="D144" s="3"/>
      <c r="E144" s="11"/>
      <c r="F144" s="3"/>
      <c r="G144" s="3" t="s">
        <v>51</v>
      </c>
      <c r="H144" s="3"/>
    </row>
    <row r="145" spans="1:8" x14ac:dyDescent="0.25">
      <c r="A145" s="2">
        <v>17400</v>
      </c>
      <c r="B145" s="10" t="s">
        <v>371</v>
      </c>
      <c r="C145" s="3"/>
      <c r="D145" s="3"/>
      <c r="E145" s="11"/>
      <c r="F145" s="3"/>
      <c r="G145" s="3" t="s">
        <v>51</v>
      </c>
      <c r="H145" s="3"/>
    </row>
    <row r="146" spans="1:8" x14ac:dyDescent="0.25">
      <c r="A146" s="2">
        <v>37505</v>
      </c>
      <c r="B146" s="10" t="s">
        <v>377</v>
      </c>
      <c r="C146" s="3"/>
      <c r="D146" s="3"/>
      <c r="E146" s="11" t="s">
        <v>51</v>
      </c>
      <c r="F146" s="3"/>
      <c r="G146" s="3"/>
      <c r="H146" s="3"/>
    </row>
    <row r="147" spans="1:8" x14ac:dyDescent="0.25">
      <c r="A147" s="2">
        <v>24350</v>
      </c>
      <c r="B147" s="1" t="s">
        <v>198</v>
      </c>
      <c r="C147" s="3" t="s">
        <v>51</v>
      </c>
      <c r="D147" s="3"/>
      <c r="E147" s="11"/>
      <c r="F147" s="3"/>
      <c r="G147" s="3"/>
      <c r="H147" s="3"/>
    </row>
    <row r="148" spans="1:8" x14ac:dyDescent="0.25">
      <c r="A148" s="2">
        <v>30031</v>
      </c>
      <c r="B148" s="1" t="s">
        <v>199</v>
      </c>
      <c r="C148" s="3" t="s">
        <v>51</v>
      </c>
      <c r="D148" s="3"/>
      <c r="E148" s="11"/>
      <c r="F148" s="3"/>
      <c r="G148" s="3"/>
      <c r="H148" s="3"/>
    </row>
    <row r="149" spans="1:8" x14ac:dyDescent="0.25">
      <c r="A149" s="2">
        <v>31103</v>
      </c>
      <c r="B149" s="1" t="s">
        <v>200</v>
      </c>
      <c r="C149" s="3"/>
      <c r="D149" s="3"/>
      <c r="E149" s="11"/>
      <c r="F149" s="3"/>
      <c r="G149" s="3" t="s">
        <v>51</v>
      </c>
      <c r="H149" s="3"/>
    </row>
    <row r="150" spans="1:8" x14ac:dyDescent="0.25">
      <c r="A150" s="2">
        <v>14066</v>
      </c>
      <c r="B150" s="1" t="s">
        <v>201</v>
      </c>
      <c r="C150" s="3"/>
      <c r="D150" s="3"/>
      <c r="E150" s="11" t="s">
        <v>51</v>
      </c>
      <c r="F150" s="3"/>
      <c r="G150" s="3"/>
      <c r="H150" s="3"/>
    </row>
    <row r="151" spans="1:8" x14ac:dyDescent="0.25">
      <c r="A151" s="2">
        <v>21214</v>
      </c>
      <c r="B151" s="1" t="s">
        <v>202</v>
      </c>
      <c r="C151" s="3" t="s">
        <v>51</v>
      </c>
      <c r="D151" s="3"/>
      <c r="E151" s="11"/>
      <c r="F151" s="3"/>
      <c r="G151" s="3"/>
      <c r="H151" s="3"/>
    </row>
    <row r="152" spans="1:8" x14ac:dyDescent="0.25">
      <c r="A152" s="2">
        <v>13161</v>
      </c>
      <c r="B152" s="1" t="s">
        <v>203</v>
      </c>
      <c r="C152" s="3"/>
      <c r="D152" s="3"/>
      <c r="E152" s="11"/>
      <c r="F152" s="3"/>
      <c r="G152" s="3" t="s">
        <v>51</v>
      </c>
      <c r="H152" s="3"/>
    </row>
    <row r="153" spans="1:8" x14ac:dyDescent="0.25">
      <c r="A153" s="2">
        <v>21206</v>
      </c>
      <c r="B153" s="1" t="s">
        <v>204</v>
      </c>
      <c r="C153" s="3" t="s">
        <v>51</v>
      </c>
      <c r="D153" s="3"/>
      <c r="E153" s="11" t="s">
        <v>51</v>
      </c>
      <c r="F153" s="3"/>
      <c r="G153" s="3"/>
      <c r="H153" s="3"/>
    </row>
    <row r="154" spans="1:8" x14ac:dyDescent="0.25">
      <c r="A154" s="2">
        <v>39209</v>
      </c>
      <c r="B154" s="1" t="s">
        <v>205</v>
      </c>
      <c r="C154" s="3" t="s">
        <v>51</v>
      </c>
      <c r="D154" s="3"/>
      <c r="E154" s="11" t="s">
        <v>51</v>
      </c>
      <c r="F154" s="3"/>
      <c r="G154" s="3"/>
      <c r="H154" s="3"/>
    </row>
    <row r="155" spans="1:8" x14ac:dyDescent="0.25">
      <c r="A155" s="2">
        <v>37507</v>
      </c>
      <c r="B155" s="1" t="s">
        <v>206</v>
      </c>
      <c r="C155" s="3"/>
      <c r="D155" s="3"/>
      <c r="E155" s="11"/>
      <c r="F155" s="3"/>
      <c r="G155" s="3" t="s">
        <v>51</v>
      </c>
      <c r="H155" s="3"/>
    </row>
    <row r="156" spans="1:8" x14ac:dyDescent="0.25">
      <c r="A156" s="2">
        <v>30029</v>
      </c>
      <c r="B156" s="1" t="s">
        <v>207</v>
      </c>
      <c r="C156" s="3" t="s">
        <v>51</v>
      </c>
      <c r="D156" s="3" t="s">
        <v>51</v>
      </c>
      <c r="E156" s="11" t="s">
        <v>51</v>
      </c>
      <c r="F156" s="3"/>
      <c r="G156" s="3"/>
      <c r="H156" s="3"/>
    </row>
    <row r="157" spans="1:8" x14ac:dyDescent="0.25">
      <c r="A157" s="2">
        <v>29320</v>
      </c>
      <c r="B157" s="1" t="s">
        <v>208</v>
      </c>
      <c r="C157" s="3"/>
      <c r="D157" s="3"/>
      <c r="E157" s="11"/>
      <c r="F157" s="3"/>
      <c r="G157" s="3"/>
      <c r="H157" s="3" t="s">
        <v>51</v>
      </c>
    </row>
    <row r="158" spans="1:8" x14ac:dyDescent="0.25">
      <c r="A158" s="2">
        <v>31006</v>
      </c>
      <c r="B158" s="1" t="s">
        <v>209</v>
      </c>
      <c r="C158" s="3"/>
      <c r="D158" s="3"/>
      <c r="E158" s="11"/>
      <c r="F158" s="3"/>
      <c r="G158" s="3" t="s">
        <v>51</v>
      </c>
      <c r="H158" s="3"/>
    </row>
    <row r="159" spans="1:8" x14ac:dyDescent="0.25">
      <c r="A159" s="2">
        <v>39003</v>
      </c>
      <c r="B159" s="1" t="s">
        <v>210</v>
      </c>
      <c r="C159" s="3"/>
      <c r="D159" s="3"/>
      <c r="E159" s="11" t="s">
        <v>51</v>
      </c>
      <c r="F159" s="3"/>
      <c r="G159" s="3"/>
      <c r="H159" s="3"/>
    </row>
    <row r="160" spans="1:8" x14ac:dyDescent="0.25">
      <c r="A160" s="2">
        <v>21014</v>
      </c>
      <c r="B160" s="1" t="s">
        <v>211</v>
      </c>
      <c r="C160" s="3" t="s">
        <v>51</v>
      </c>
      <c r="D160" s="3"/>
      <c r="E160" s="11" t="s">
        <v>51</v>
      </c>
      <c r="F160" s="3"/>
      <c r="G160" s="3"/>
      <c r="H160" s="3"/>
    </row>
    <row r="161" spans="1:8" x14ac:dyDescent="0.25">
      <c r="A161" s="2">
        <v>25155</v>
      </c>
      <c r="B161" s="1" t="s">
        <v>212</v>
      </c>
      <c r="C161" s="3" t="s">
        <v>51</v>
      </c>
      <c r="D161" s="3"/>
      <c r="E161" s="11" t="s">
        <v>51</v>
      </c>
      <c r="F161" s="3"/>
      <c r="G161" s="3"/>
      <c r="H161" s="3"/>
    </row>
    <row r="162" spans="1:8" x14ac:dyDescent="0.25">
      <c r="A162" s="2">
        <v>24014</v>
      </c>
      <c r="B162" s="1" t="s">
        <v>213</v>
      </c>
      <c r="C162" s="3" t="s">
        <v>51</v>
      </c>
      <c r="D162" s="3" t="s">
        <v>51</v>
      </c>
      <c r="E162" s="11" t="s">
        <v>51</v>
      </c>
      <c r="F162" s="3"/>
      <c r="G162" s="3"/>
      <c r="H162" s="3"/>
    </row>
    <row r="163" spans="1:8" x14ac:dyDescent="0.25">
      <c r="A163" s="2">
        <v>26056</v>
      </c>
      <c r="B163" s="1" t="s">
        <v>214</v>
      </c>
      <c r="C163" s="3"/>
      <c r="D163" s="3"/>
      <c r="E163" s="11"/>
      <c r="F163" s="3"/>
      <c r="G163" s="3" t="s">
        <v>51</v>
      </c>
      <c r="H163" s="3"/>
    </row>
    <row r="164" spans="1:8" x14ac:dyDescent="0.25">
      <c r="A164" s="2">
        <v>32325</v>
      </c>
      <c r="B164" s="1" t="s">
        <v>215</v>
      </c>
      <c r="C164" s="3"/>
      <c r="D164" s="3"/>
      <c r="E164" s="11"/>
      <c r="F164" s="3"/>
      <c r="G164" s="3" t="s">
        <v>51</v>
      </c>
      <c r="H164" s="3"/>
    </row>
    <row r="165" spans="1:8" x14ac:dyDescent="0.25">
      <c r="A165" s="2">
        <v>37506</v>
      </c>
      <c r="B165" s="1" t="s">
        <v>216</v>
      </c>
      <c r="C165" s="3"/>
      <c r="D165" s="3"/>
      <c r="E165" s="11"/>
      <c r="F165" s="3"/>
      <c r="G165" s="3" t="s">
        <v>51</v>
      </c>
      <c r="H165" s="3"/>
    </row>
    <row r="166" spans="1:8" x14ac:dyDescent="0.25">
      <c r="A166" s="2">
        <v>14064</v>
      </c>
      <c r="B166" s="1" t="s">
        <v>217</v>
      </c>
      <c r="C166" s="3" t="s">
        <v>51</v>
      </c>
      <c r="D166" s="3"/>
      <c r="E166" s="11"/>
      <c r="F166" s="3"/>
      <c r="G166" s="3"/>
      <c r="H166" s="3"/>
    </row>
    <row r="167" spans="1:8" x14ac:dyDescent="0.25">
      <c r="A167" s="2">
        <v>11051</v>
      </c>
      <c r="B167" s="1" t="s">
        <v>218</v>
      </c>
      <c r="C167" s="3"/>
      <c r="D167" s="3"/>
      <c r="E167" s="11"/>
      <c r="F167" s="3"/>
      <c r="G167" s="3" t="s">
        <v>51</v>
      </c>
      <c r="H167" s="3"/>
    </row>
    <row r="168" spans="1:8" x14ac:dyDescent="0.25">
      <c r="A168" s="2">
        <v>18400</v>
      </c>
      <c r="B168" s="1" t="s">
        <v>219</v>
      </c>
      <c r="C168" s="3"/>
      <c r="D168" s="3"/>
      <c r="E168" s="11"/>
      <c r="F168" s="3"/>
      <c r="G168" s="3" t="s">
        <v>51</v>
      </c>
      <c r="H168" s="3"/>
    </row>
    <row r="169" spans="1:8" x14ac:dyDescent="0.25">
      <c r="A169" s="2">
        <v>23403</v>
      </c>
      <c r="B169" s="1" t="s">
        <v>220</v>
      </c>
      <c r="C169" s="3"/>
      <c r="D169" s="3"/>
      <c r="E169" s="11"/>
      <c r="F169" s="3"/>
      <c r="G169" s="3" t="s">
        <v>51</v>
      </c>
      <c r="H169" s="3"/>
    </row>
    <row r="170" spans="1:8" x14ac:dyDescent="0.25">
      <c r="A170" s="2">
        <v>25200</v>
      </c>
      <c r="B170" s="1" t="s">
        <v>221</v>
      </c>
      <c r="C170" s="3" t="s">
        <v>51</v>
      </c>
      <c r="D170" s="3" t="s">
        <v>51</v>
      </c>
      <c r="E170" s="11" t="s">
        <v>51</v>
      </c>
      <c r="F170" s="3"/>
      <c r="G170" s="3"/>
      <c r="H170" s="3"/>
    </row>
    <row r="171" spans="1:8" x14ac:dyDescent="0.25">
      <c r="A171" s="2">
        <v>34003</v>
      </c>
      <c r="B171" s="1" t="s">
        <v>222</v>
      </c>
      <c r="C171" s="3"/>
      <c r="D171" s="3"/>
      <c r="E171" s="11"/>
      <c r="F171" s="3"/>
      <c r="G171" s="3" t="s">
        <v>51</v>
      </c>
      <c r="H171" s="3"/>
    </row>
    <row r="172" spans="1:8" x14ac:dyDescent="0.25">
      <c r="A172" s="2">
        <v>33211</v>
      </c>
      <c r="B172" s="1" t="s">
        <v>223</v>
      </c>
      <c r="C172" s="3" t="s">
        <v>51</v>
      </c>
      <c r="D172" s="3"/>
      <c r="E172" s="11"/>
      <c r="F172" s="3"/>
      <c r="G172" s="3"/>
      <c r="H172" s="3"/>
    </row>
    <row r="173" spans="1:8" x14ac:dyDescent="0.25">
      <c r="A173" s="2">
        <v>17417</v>
      </c>
      <c r="B173" s="1" t="s">
        <v>224</v>
      </c>
      <c r="C173" s="3"/>
      <c r="D173" s="3"/>
      <c r="E173" s="11"/>
      <c r="F173" s="3"/>
      <c r="G173" s="3" t="s">
        <v>51</v>
      </c>
      <c r="H173" s="3"/>
    </row>
    <row r="174" spans="1:8" x14ac:dyDescent="0.25">
      <c r="A174" s="2">
        <v>15201</v>
      </c>
      <c r="B174" s="1" t="s">
        <v>225</v>
      </c>
      <c r="C174" s="3"/>
      <c r="D174" s="3"/>
      <c r="E174" s="11"/>
      <c r="F174" s="3"/>
      <c r="G174" s="3" t="s">
        <v>51</v>
      </c>
      <c r="H174" s="3"/>
    </row>
    <row r="175" spans="1:8" x14ac:dyDescent="0.25">
      <c r="A175" s="2">
        <v>38324</v>
      </c>
      <c r="B175" s="1" t="s">
        <v>226</v>
      </c>
      <c r="C175" s="3" t="s">
        <v>51</v>
      </c>
      <c r="D175" s="3"/>
      <c r="E175" s="11" t="s">
        <v>51</v>
      </c>
      <c r="F175" s="3"/>
      <c r="G175" s="3"/>
      <c r="H175" s="3"/>
    </row>
    <row r="176" spans="1:8" x14ac:dyDescent="0.25">
      <c r="A176" s="2">
        <v>14400</v>
      </c>
      <c r="B176" s="1" t="s">
        <v>227</v>
      </c>
      <c r="C176" s="3" t="s">
        <v>51</v>
      </c>
      <c r="D176" s="3"/>
      <c r="E176" s="11"/>
      <c r="F176" s="3"/>
      <c r="G176" s="3"/>
      <c r="H176" s="3"/>
    </row>
    <row r="177" spans="1:8" x14ac:dyDescent="0.25">
      <c r="A177" s="2">
        <v>25101</v>
      </c>
      <c r="B177" s="1" t="s">
        <v>228</v>
      </c>
      <c r="C177" s="3"/>
      <c r="D177" s="3"/>
      <c r="E177" s="11" t="s">
        <v>51</v>
      </c>
      <c r="F177" s="3"/>
      <c r="G177" s="3"/>
      <c r="H177" s="3"/>
    </row>
    <row r="178" spans="1:8" x14ac:dyDescent="0.25">
      <c r="A178" s="2">
        <v>14172</v>
      </c>
      <c r="B178" s="1" t="s">
        <v>229</v>
      </c>
      <c r="C178" s="3" t="s">
        <v>51</v>
      </c>
      <c r="D178" s="3"/>
      <c r="E178" s="11"/>
      <c r="F178" s="3"/>
      <c r="G178" s="3"/>
      <c r="H178" s="3"/>
    </row>
    <row r="179" spans="1:8" x14ac:dyDescent="0.25">
      <c r="A179" s="2">
        <v>22105</v>
      </c>
      <c r="B179" s="1" t="s">
        <v>230</v>
      </c>
      <c r="C179" s="3" t="s">
        <v>51</v>
      </c>
      <c r="D179" s="3"/>
      <c r="E179" s="11"/>
      <c r="F179" s="3"/>
      <c r="G179" s="3"/>
      <c r="H179" s="3"/>
    </row>
    <row r="180" spans="1:8" x14ac:dyDescent="0.25">
      <c r="A180" s="2">
        <v>24105</v>
      </c>
      <c r="B180" s="1" t="s">
        <v>231</v>
      </c>
      <c r="C180" s="3"/>
      <c r="D180" s="3"/>
      <c r="E180" s="11"/>
      <c r="F180" s="3"/>
      <c r="G180" s="3" t="s">
        <v>51</v>
      </c>
      <c r="H180" s="3"/>
    </row>
    <row r="181" spans="1:8" x14ac:dyDescent="0.25">
      <c r="A181" s="2">
        <v>34111</v>
      </c>
      <c r="B181" s="1" t="s">
        <v>232</v>
      </c>
      <c r="C181" s="3"/>
      <c r="D181" s="3"/>
      <c r="E181" s="11"/>
      <c r="F181" s="3"/>
      <c r="G181" s="3" t="s">
        <v>51</v>
      </c>
      <c r="H181" s="3"/>
    </row>
    <row r="182" spans="1:8" x14ac:dyDescent="0.25">
      <c r="A182" s="2">
        <v>24019</v>
      </c>
      <c r="B182" s="1" t="s">
        <v>233</v>
      </c>
      <c r="C182" s="3"/>
      <c r="D182" s="3"/>
      <c r="E182" s="11"/>
      <c r="F182" s="3"/>
      <c r="G182" s="3" t="s">
        <v>51</v>
      </c>
      <c r="H182" s="3"/>
    </row>
    <row r="183" spans="1:8" x14ac:dyDescent="0.25">
      <c r="A183" s="2">
        <v>21300</v>
      </c>
      <c r="B183" s="1" t="s">
        <v>234</v>
      </c>
      <c r="C183" s="3" t="s">
        <v>51</v>
      </c>
      <c r="D183" s="3"/>
      <c r="E183" s="11" t="s">
        <v>51</v>
      </c>
      <c r="F183" s="3"/>
      <c r="G183" s="3"/>
      <c r="H183" s="3"/>
    </row>
    <row r="184" spans="1:8" x14ac:dyDescent="0.25">
      <c r="A184" s="2">
        <v>33030</v>
      </c>
      <c r="B184" s="1" t="s">
        <v>235</v>
      </c>
      <c r="C184" s="3" t="s">
        <v>51</v>
      </c>
      <c r="D184" s="3" t="s">
        <v>51</v>
      </c>
      <c r="E184" s="11" t="s">
        <v>51</v>
      </c>
      <c r="F184" s="3"/>
      <c r="G184" s="3"/>
      <c r="H184" s="3"/>
    </row>
    <row r="185" spans="1:8" x14ac:dyDescent="0.25">
      <c r="A185" s="2">
        <v>28137</v>
      </c>
      <c r="B185" s="1" t="s">
        <v>236</v>
      </c>
      <c r="C185" s="3" t="s">
        <v>51</v>
      </c>
      <c r="D185" s="3"/>
      <c r="E185" s="11"/>
      <c r="F185" s="3"/>
      <c r="G185" s="3"/>
      <c r="H185" s="3"/>
    </row>
    <row r="186" spans="1:8" x14ac:dyDescent="0.25">
      <c r="A186" s="2">
        <v>32123</v>
      </c>
      <c r="B186" s="1" t="s">
        <v>237</v>
      </c>
      <c r="C186" s="3" t="s">
        <v>51</v>
      </c>
      <c r="D186" s="3" t="s">
        <v>51</v>
      </c>
      <c r="E186" s="11" t="s">
        <v>51</v>
      </c>
      <c r="F186" s="3"/>
      <c r="G186" s="3"/>
      <c r="H186" s="3"/>
    </row>
    <row r="187" spans="1:8" x14ac:dyDescent="0.25">
      <c r="A187" s="2">
        <v>10065</v>
      </c>
      <c r="B187" s="1" t="s">
        <v>238</v>
      </c>
      <c r="C187" s="3" t="s">
        <v>51</v>
      </c>
      <c r="D187" s="3" t="s">
        <v>51</v>
      </c>
      <c r="E187" s="11" t="s">
        <v>51</v>
      </c>
      <c r="F187" s="3"/>
      <c r="G187" s="3"/>
      <c r="H187" s="3"/>
    </row>
    <row r="188" spans="1:8" x14ac:dyDescent="0.25">
      <c r="A188" s="2" t="s">
        <v>28</v>
      </c>
      <c r="B188" s="1" t="s">
        <v>239</v>
      </c>
      <c r="C188" s="3" t="s">
        <v>51</v>
      </c>
      <c r="D188" s="3" t="s">
        <v>51</v>
      </c>
      <c r="E188" s="11" t="s">
        <v>51</v>
      </c>
      <c r="F188" s="3"/>
      <c r="G188" s="3"/>
      <c r="H188" s="3"/>
    </row>
    <row r="189" spans="1:8" x14ac:dyDescent="0.25">
      <c r="A189" s="2">
        <v>24410</v>
      </c>
      <c r="B189" s="1" t="s">
        <v>240</v>
      </c>
      <c r="C189" s="3" t="s">
        <v>51</v>
      </c>
      <c r="D189" s="3"/>
      <c r="E189" s="11" t="s">
        <v>51</v>
      </c>
      <c r="F189" s="3"/>
      <c r="G189" s="3"/>
      <c r="H189" s="3"/>
    </row>
    <row r="190" spans="1:8" x14ac:dyDescent="0.25">
      <c r="A190" s="2">
        <v>27344</v>
      </c>
      <c r="B190" s="1" t="s">
        <v>241</v>
      </c>
      <c r="C190" s="3"/>
      <c r="D190" s="3"/>
      <c r="E190" s="11"/>
      <c r="F190" s="3"/>
      <c r="G190" s="3" t="s">
        <v>51</v>
      </c>
      <c r="H190" s="3"/>
    </row>
    <row r="191" spans="1:8" x14ac:dyDescent="0.25">
      <c r="A191" s="2" t="s">
        <v>29</v>
      </c>
      <c r="B191" s="1" t="s">
        <v>242</v>
      </c>
      <c r="C191" s="3"/>
      <c r="D191" s="3"/>
      <c r="E191" s="11"/>
      <c r="F191" s="3"/>
      <c r="G191" s="3" t="s">
        <v>51</v>
      </c>
      <c r="H191" s="3"/>
    </row>
    <row r="192" spans="1:8" x14ac:dyDescent="0.25">
      <c r="A192" s="2" t="s">
        <v>30</v>
      </c>
      <c r="B192" s="1" t="s">
        <v>243</v>
      </c>
      <c r="C192" s="3" t="s">
        <v>51</v>
      </c>
      <c r="D192" s="3" t="s">
        <v>51</v>
      </c>
      <c r="E192" s="11" t="s">
        <v>51</v>
      </c>
      <c r="F192" s="3"/>
      <c r="G192" s="3"/>
      <c r="H192" s="3"/>
    </row>
    <row r="193" spans="1:8" x14ac:dyDescent="0.25">
      <c r="A193" s="2">
        <v>38301</v>
      </c>
      <c r="B193" s="1" t="s">
        <v>244</v>
      </c>
      <c r="C193" s="3" t="s">
        <v>51</v>
      </c>
      <c r="D193" s="3"/>
      <c r="E193" s="11"/>
      <c r="F193" s="3"/>
      <c r="G193" s="3"/>
      <c r="H193" s="3"/>
    </row>
    <row r="194" spans="1:8" x14ac:dyDescent="0.25">
      <c r="A194" s="2">
        <v>11001</v>
      </c>
      <c r="B194" s="1" t="s">
        <v>245</v>
      </c>
      <c r="C194" s="3"/>
      <c r="D194" s="3"/>
      <c r="E194" s="11"/>
      <c r="F194" s="3"/>
      <c r="G194" s="3" t="s">
        <v>51</v>
      </c>
      <c r="H194" s="3"/>
    </row>
    <row r="195" spans="1:8" x14ac:dyDescent="0.25">
      <c r="A195" s="2">
        <v>24122</v>
      </c>
      <c r="B195" s="1" t="s">
        <v>246</v>
      </c>
      <c r="C195" s="3" t="s">
        <v>51</v>
      </c>
      <c r="D195" s="3"/>
      <c r="E195" s="11"/>
      <c r="F195" s="3"/>
      <c r="G195" s="3"/>
      <c r="H195" s="3"/>
    </row>
    <row r="196" spans="1:8" x14ac:dyDescent="0.25">
      <c r="A196" s="2" t="s">
        <v>31</v>
      </c>
      <c r="B196" s="1" t="s">
        <v>247</v>
      </c>
      <c r="C196" s="3" t="s">
        <v>51</v>
      </c>
      <c r="D196" s="3" t="s">
        <v>51</v>
      </c>
      <c r="E196" s="11" t="s">
        <v>51</v>
      </c>
      <c r="F196" s="3"/>
      <c r="G196" s="3"/>
      <c r="H196" s="3"/>
    </row>
    <row r="197" spans="1:8" x14ac:dyDescent="0.25">
      <c r="A197" s="2">
        <v>21301</v>
      </c>
      <c r="B197" s="1" t="s">
        <v>248</v>
      </c>
      <c r="C197" s="3" t="s">
        <v>51</v>
      </c>
      <c r="D197" s="3" t="s">
        <v>51</v>
      </c>
      <c r="E197" s="11" t="s">
        <v>51</v>
      </c>
      <c r="F197" s="3"/>
      <c r="G197" s="3"/>
      <c r="H197" s="3"/>
    </row>
    <row r="198" spans="1:8" x14ac:dyDescent="0.25">
      <c r="A198" s="2">
        <v>27401</v>
      </c>
      <c r="B198" s="1" t="s">
        <v>249</v>
      </c>
      <c r="C198" s="3"/>
      <c r="D198" s="3"/>
      <c r="E198" s="11"/>
      <c r="F198" s="3"/>
      <c r="G198" s="3"/>
      <c r="H198" s="3" t="s">
        <v>51</v>
      </c>
    </row>
    <row r="199" spans="1:8" x14ac:dyDescent="0.25">
      <c r="A199" s="2" t="s">
        <v>32</v>
      </c>
      <c r="B199" s="1" t="s">
        <v>250</v>
      </c>
      <c r="C199" s="3" t="s">
        <v>51</v>
      </c>
      <c r="D199" s="3" t="s">
        <v>51</v>
      </c>
      <c r="E199" s="11" t="s">
        <v>51</v>
      </c>
      <c r="F199" s="3"/>
      <c r="G199" s="3"/>
      <c r="H199" s="3"/>
    </row>
    <row r="200" spans="1:8" x14ac:dyDescent="0.25">
      <c r="A200" s="2">
        <v>23402</v>
      </c>
      <c r="B200" s="1" t="s">
        <v>251</v>
      </c>
      <c r="C200" s="3" t="s">
        <v>51</v>
      </c>
      <c r="D200" s="3"/>
      <c r="E200" s="11"/>
      <c r="F200" s="3"/>
      <c r="G200" s="3"/>
      <c r="H200" s="3"/>
    </row>
    <row r="201" spans="1:8" x14ac:dyDescent="0.25">
      <c r="A201" s="2">
        <v>12110</v>
      </c>
      <c r="B201" s="1" t="s">
        <v>252</v>
      </c>
      <c r="C201" s="3" t="s">
        <v>51</v>
      </c>
      <c r="D201" s="3"/>
      <c r="E201" s="11" t="s">
        <v>51</v>
      </c>
      <c r="F201" s="3"/>
      <c r="G201" s="3"/>
      <c r="H201" s="3"/>
    </row>
    <row r="202" spans="1:8" x14ac:dyDescent="0.25">
      <c r="A202" s="2" t="s">
        <v>33</v>
      </c>
      <c r="B202" s="1" t="s">
        <v>253</v>
      </c>
      <c r="C202" s="3"/>
      <c r="D202" s="3"/>
      <c r="E202" s="11"/>
      <c r="F202" s="3"/>
      <c r="G202" s="3" t="s">
        <v>51</v>
      </c>
      <c r="H202" s="3"/>
    </row>
    <row r="203" spans="1:8" x14ac:dyDescent="0.25">
      <c r="A203" s="2">
        <v>16050</v>
      </c>
      <c r="B203" s="1" t="s">
        <v>254</v>
      </c>
      <c r="C203" s="3"/>
      <c r="D203" s="3"/>
      <c r="E203" s="11"/>
      <c r="F203" s="3"/>
      <c r="G203" s="3" t="s">
        <v>51</v>
      </c>
      <c r="H203" s="3"/>
    </row>
    <row r="204" spans="1:8" x14ac:dyDescent="0.25">
      <c r="A204" s="2">
        <v>36402</v>
      </c>
      <c r="B204" s="1" t="s">
        <v>255</v>
      </c>
      <c r="C204" s="3" t="s">
        <v>51</v>
      </c>
      <c r="D204" s="3"/>
      <c r="E204" s="11"/>
      <c r="F204" s="3"/>
      <c r="G204" s="3"/>
      <c r="H204" s="3"/>
    </row>
    <row r="205" spans="1:8" x14ac:dyDescent="0.25">
      <c r="A205" s="2">
        <v>32907</v>
      </c>
      <c r="B205" s="1" t="s">
        <v>256</v>
      </c>
      <c r="C205" s="3" t="s">
        <v>51</v>
      </c>
      <c r="D205" s="3" t="s">
        <v>51</v>
      </c>
      <c r="E205" s="11" t="s">
        <v>51</v>
      </c>
      <c r="F205" s="3"/>
      <c r="G205" s="3"/>
      <c r="H205" s="3"/>
    </row>
    <row r="206" spans="1:8" x14ac:dyDescent="0.25">
      <c r="A206" s="2" t="s">
        <v>34</v>
      </c>
      <c r="B206" s="1" t="s">
        <v>257</v>
      </c>
      <c r="C206" s="3"/>
      <c r="D206" s="3"/>
      <c r="E206" s="11"/>
      <c r="F206" s="3"/>
      <c r="G206" s="3"/>
      <c r="H206" s="3" t="s">
        <v>51</v>
      </c>
    </row>
    <row r="207" spans="1:8" x14ac:dyDescent="0.25">
      <c r="A207" s="2">
        <v>38901</v>
      </c>
      <c r="B207" s="1" t="s">
        <v>259</v>
      </c>
      <c r="C207" s="3" t="s">
        <v>51</v>
      </c>
      <c r="D207" s="3" t="s">
        <v>51</v>
      </c>
      <c r="E207" s="11" t="s">
        <v>51</v>
      </c>
      <c r="F207" s="3"/>
      <c r="G207" s="3"/>
      <c r="H207" s="3"/>
    </row>
    <row r="208" spans="1:8" x14ac:dyDescent="0.25">
      <c r="A208" s="2">
        <v>38267</v>
      </c>
      <c r="B208" s="1" t="s">
        <v>258</v>
      </c>
      <c r="C208" s="3"/>
      <c r="D208" s="3"/>
      <c r="E208" s="11"/>
      <c r="F208" s="3"/>
      <c r="G208" s="3" t="s">
        <v>51</v>
      </c>
      <c r="H208" s="3"/>
    </row>
    <row r="209" spans="1:8" x14ac:dyDescent="0.25">
      <c r="A209" s="2">
        <v>27003</v>
      </c>
      <c r="B209" s="1" t="s">
        <v>260</v>
      </c>
      <c r="C209" s="3"/>
      <c r="D209" s="3"/>
      <c r="E209" s="11"/>
      <c r="F209" s="3"/>
      <c r="G209" s="3" t="s">
        <v>51</v>
      </c>
      <c r="H209" s="3"/>
    </row>
    <row r="210" spans="1:8" x14ac:dyDescent="0.25">
      <c r="A210" s="2">
        <v>16020</v>
      </c>
      <c r="B210" s="1" t="s">
        <v>261</v>
      </c>
      <c r="C210" s="3" t="s">
        <v>51</v>
      </c>
      <c r="D210" s="3" t="s">
        <v>51</v>
      </c>
      <c r="E210" s="11" t="s">
        <v>51</v>
      </c>
      <c r="F210" s="3"/>
      <c r="G210" s="3"/>
      <c r="H210" s="3"/>
    </row>
    <row r="211" spans="1:8" x14ac:dyDescent="0.25">
      <c r="A211" s="2">
        <v>16048</v>
      </c>
      <c r="B211" s="1" t="s">
        <v>262</v>
      </c>
      <c r="C211" s="3" t="s">
        <v>51</v>
      </c>
      <c r="D211" s="3"/>
      <c r="E211" s="11"/>
      <c r="F211" s="3"/>
      <c r="G211" s="3"/>
      <c r="H211" s="3"/>
    </row>
    <row r="212" spans="1:8" x14ac:dyDescent="0.25">
      <c r="A212" s="2" t="s">
        <v>35</v>
      </c>
      <c r="B212" s="1" t="s">
        <v>263</v>
      </c>
      <c r="C212" s="3"/>
      <c r="D212" s="3"/>
      <c r="E212" s="11"/>
      <c r="F212" s="3"/>
      <c r="G212" s="3" t="s">
        <v>51</v>
      </c>
      <c r="H212" s="3"/>
    </row>
    <row r="213" spans="1:8" x14ac:dyDescent="0.25">
      <c r="A213" s="2">
        <v>13144</v>
      </c>
      <c r="B213" s="1" t="s">
        <v>265</v>
      </c>
      <c r="C213" s="3"/>
      <c r="D213" s="3"/>
      <c r="E213" s="11"/>
      <c r="F213" s="3"/>
      <c r="G213" s="3" t="s">
        <v>51</v>
      </c>
      <c r="H213" s="3"/>
    </row>
    <row r="214" spans="1:8" x14ac:dyDescent="0.25">
      <c r="A214" s="2">
        <v>17908</v>
      </c>
      <c r="B214" s="1" t="s">
        <v>267</v>
      </c>
      <c r="C214" s="3" t="s">
        <v>51</v>
      </c>
      <c r="D214" s="3" t="s">
        <v>51</v>
      </c>
      <c r="E214" s="11"/>
      <c r="F214" s="3"/>
      <c r="G214" s="3"/>
      <c r="H214" s="3"/>
    </row>
    <row r="215" spans="1:8" x14ac:dyDescent="0.25">
      <c r="A215" s="2">
        <v>34307</v>
      </c>
      <c r="B215" s="1" t="s">
        <v>266</v>
      </c>
      <c r="C215" s="3" t="s">
        <v>51</v>
      </c>
      <c r="D215" s="3"/>
      <c r="E215" s="11" t="s">
        <v>51</v>
      </c>
      <c r="F215" s="3"/>
      <c r="G215" s="3"/>
      <c r="H215" s="3"/>
    </row>
    <row r="216" spans="1:8" x14ac:dyDescent="0.25">
      <c r="A216" s="2">
        <v>17910</v>
      </c>
      <c r="B216" s="1" t="s">
        <v>268</v>
      </c>
      <c r="C216" s="3" t="s">
        <v>51</v>
      </c>
      <c r="D216" s="3" t="s">
        <v>51</v>
      </c>
      <c r="E216" s="11" t="s">
        <v>51</v>
      </c>
      <c r="F216" s="3"/>
      <c r="G216" s="3"/>
      <c r="H216" s="3"/>
    </row>
    <row r="217" spans="1:8" x14ac:dyDescent="0.25">
      <c r="A217" s="2">
        <v>25116</v>
      </c>
      <c r="B217" s="1" t="s">
        <v>269</v>
      </c>
      <c r="C217" s="3" t="s">
        <v>51</v>
      </c>
      <c r="D217" s="3"/>
      <c r="E217" s="11" t="s">
        <v>51</v>
      </c>
      <c r="F217" s="3"/>
      <c r="G217" s="3"/>
      <c r="H217" s="3"/>
    </row>
    <row r="218" spans="1:8" x14ac:dyDescent="0.25">
      <c r="A218" s="2">
        <v>22009</v>
      </c>
      <c r="B218" s="1" t="s">
        <v>270</v>
      </c>
      <c r="C218" s="3" t="s">
        <v>51</v>
      </c>
      <c r="D218" s="3"/>
      <c r="E218" s="11" t="s">
        <v>51</v>
      </c>
      <c r="F218" s="3"/>
      <c r="G218" s="3"/>
      <c r="H218" s="3"/>
    </row>
    <row r="219" spans="1:8" x14ac:dyDescent="0.25">
      <c r="A219" s="2">
        <v>17403</v>
      </c>
      <c r="B219" s="1" t="s">
        <v>271</v>
      </c>
      <c r="C219" s="3"/>
      <c r="D219" s="3"/>
      <c r="E219" s="11"/>
      <c r="F219" s="3"/>
      <c r="G219" s="3" t="s">
        <v>51</v>
      </c>
      <c r="H219" s="3"/>
    </row>
    <row r="220" spans="1:8" x14ac:dyDescent="0.25">
      <c r="A220" s="2">
        <v>10309</v>
      </c>
      <c r="B220" s="1" t="s">
        <v>272</v>
      </c>
      <c r="C220" s="3" t="s">
        <v>51</v>
      </c>
      <c r="D220" s="3"/>
      <c r="E220" s="11"/>
      <c r="F220" s="3"/>
      <c r="G220" s="3"/>
      <c r="H220" s="3"/>
    </row>
    <row r="221" spans="1:8" x14ac:dyDescent="0.25">
      <c r="A221" s="2" t="s">
        <v>36</v>
      </c>
      <c r="B221" s="1" t="s">
        <v>273</v>
      </c>
      <c r="C221" s="3"/>
      <c r="D221" s="3"/>
      <c r="E221" s="11"/>
      <c r="F221" s="3"/>
      <c r="G221" s="3" t="s">
        <v>51</v>
      </c>
      <c r="H221" s="3"/>
    </row>
    <row r="222" spans="1:8" x14ac:dyDescent="0.25">
      <c r="A222" s="2" t="s">
        <v>37</v>
      </c>
      <c r="B222" s="1" t="s">
        <v>274</v>
      </c>
      <c r="C222" s="3"/>
      <c r="D222" s="3"/>
      <c r="E222" s="11"/>
      <c r="F222" s="3"/>
      <c r="G222" s="3" t="s">
        <v>51</v>
      </c>
      <c r="H222" s="3"/>
    </row>
    <row r="223" spans="1:8" x14ac:dyDescent="0.25">
      <c r="A223" s="2" t="s">
        <v>38</v>
      </c>
      <c r="B223" s="1" t="s">
        <v>275</v>
      </c>
      <c r="C223" s="3" t="s">
        <v>51</v>
      </c>
      <c r="D223" s="3"/>
      <c r="E223" s="11"/>
      <c r="F223" s="3"/>
      <c r="G223" s="3"/>
      <c r="H223" s="3"/>
    </row>
    <row r="224" spans="1:8" x14ac:dyDescent="0.25">
      <c r="A224" s="2">
        <v>32416</v>
      </c>
      <c r="B224" s="1" t="s">
        <v>276</v>
      </c>
      <c r="C224" s="3"/>
      <c r="D224" s="3"/>
      <c r="E224" s="11"/>
      <c r="F224" s="3"/>
      <c r="G224" s="3" t="s">
        <v>51</v>
      </c>
      <c r="H224" s="3"/>
    </row>
    <row r="225" spans="1:13" x14ac:dyDescent="0.25">
      <c r="A225" s="2">
        <v>17407</v>
      </c>
      <c r="B225" s="1" t="s">
        <v>277</v>
      </c>
      <c r="C225" s="3"/>
      <c r="D225" s="3"/>
      <c r="E225" s="11"/>
      <c r="F225" s="3"/>
      <c r="G225" s="3" t="s">
        <v>51</v>
      </c>
      <c r="H225" s="3"/>
    </row>
    <row r="226" spans="1:13" x14ac:dyDescent="0.25">
      <c r="A226" s="2">
        <v>34401</v>
      </c>
      <c r="B226" s="1" t="s">
        <v>278</v>
      </c>
      <c r="C226" s="3"/>
      <c r="D226" s="3"/>
      <c r="E226" s="11"/>
      <c r="F226" s="3"/>
      <c r="G226" s="3"/>
      <c r="H226" s="3" t="s">
        <v>51</v>
      </c>
    </row>
    <row r="227" spans="1:13" x14ac:dyDescent="0.25">
      <c r="A227" s="2">
        <v>20403</v>
      </c>
      <c r="B227" s="1" t="s">
        <v>279</v>
      </c>
      <c r="C227" s="3" t="s">
        <v>51</v>
      </c>
      <c r="D227" s="3" t="s">
        <v>51</v>
      </c>
      <c r="E227" s="11" t="s">
        <v>51</v>
      </c>
      <c r="F227" s="3"/>
      <c r="G227" s="3"/>
      <c r="H227" s="3"/>
    </row>
    <row r="228" spans="1:13" x14ac:dyDescent="0.25">
      <c r="A228" s="2">
        <v>38320</v>
      </c>
      <c r="B228" s="1" t="s">
        <v>280</v>
      </c>
      <c r="C228" s="3" t="s">
        <v>51</v>
      </c>
      <c r="D228" s="3" t="s">
        <v>51</v>
      </c>
      <c r="E228" s="11" t="s">
        <v>51</v>
      </c>
      <c r="F228" s="3"/>
      <c r="G228" s="3"/>
      <c r="H228" s="3"/>
    </row>
    <row r="229" spans="1:13" x14ac:dyDescent="0.25">
      <c r="A229" s="2">
        <v>13160</v>
      </c>
      <c r="B229" s="1" t="s">
        <v>281</v>
      </c>
      <c r="C229" s="3"/>
      <c r="D229" s="3"/>
      <c r="E229" s="11" t="s">
        <v>51</v>
      </c>
      <c r="F229" s="3"/>
      <c r="G229" s="3"/>
      <c r="H229" s="3"/>
    </row>
    <row r="230" spans="1:13" x14ac:dyDescent="0.25">
      <c r="A230" s="2">
        <v>28149</v>
      </c>
      <c r="B230" s="1" t="s">
        <v>282</v>
      </c>
      <c r="C230" s="3" t="s">
        <v>51</v>
      </c>
      <c r="D230" s="3"/>
      <c r="E230" s="11"/>
      <c r="F230" s="3"/>
      <c r="G230" s="3"/>
      <c r="H230" s="3"/>
    </row>
    <row r="231" spans="1:13" x14ac:dyDescent="0.25">
      <c r="A231" s="2">
        <v>14104</v>
      </c>
      <c r="B231" s="1" t="s">
        <v>283</v>
      </c>
      <c r="C231" s="3" t="s">
        <v>51</v>
      </c>
      <c r="D231" s="3" t="s">
        <v>51</v>
      </c>
      <c r="E231" s="11" t="s">
        <v>51</v>
      </c>
      <c r="F231" s="3"/>
      <c r="G231" s="3"/>
      <c r="H231" s="3"/>
    </row>
    <row r="232" spans="1:13" x14ac:dyDescent="0.25">
      <c r="A232" s="2">
        <v>34974</v>
      </c>
      <c r="B232" s="1" t="s">
        <v>50</v>
      </c>
      <c r="C232" s="3" t="s">
        <v>51</v>
      </c>
      <c r="D232" s="3" t="s">
        <v>51</v>
      </c>
      <c r="E232" s="11" t="s">
        <v>51</v>
      </c>
      <c r="F232" s="3"/>
      <c r="G232" s="3"/>
      <c r="H232" s="3"/>
    </row>
    <row r="233" spans="1:13" x14ac:dyDescent="0.25">
      <c r="A233" s="2">
        <v>34975</v>
      </c>
      <c r="B233" s="1" t="s">
        <v>49</v>
      </c>
      <c r="C233" s="3" t="s">
        <v>51</v>
      </c>
      <c r="D233" s="3" t="s">
        <v>51</v>
      </c>
      <c r="E233" s="11" t="s">
        <v>51</v>
      </c>
      <c r="F233" s="3"/>
      <c r="G233" s="3"/>
      <c r="H233" s="3"/>
    </row>
    <row r="234" spans="1:13" x14ac:dyDescent="0.25">
      <c r="A234" s="2">
        <v>17001</v>
      </c>
      <c r="B234" s="1" t="s">
        <v>284</v>
      </c>
      <c r="C234" s="3"/>
      <c r="D234" s="3"/>
      <c r="E234" s="11"/>
      <c r="F234" s="3"/>
      <c r="G234" s="3" t="s">
        <v>51</v>
      </c>
      <c r="H234" s="3"/>
    </row>
    <row r="235" spans="1:13" x14ac:dyDescent="0.25">
      <c r="A235" s="2">
        <v>29101</v>
      </c>
      <c r="B235" s="1" t="s">
        <v>285</v>
      </c>
      <c r="C235" s="3"/>
      <c r="D235" s="3"/>
      <c r="E235" s="11"/>
      <c r="F235" s="3"/>
      <c r="G235" s="3" t="s">
        <v>51</v>
      </c>
      <c r="H235" s="3"/>
    </row>
    <row r="236" spans="1:13" x14ac:dyDescent="0.25">
      <c r="A236" s="2">
        <v>39119</v>
      </c>
      <c r="B236" s="10" t="s">
        <v>366</v>
      </c>
      <c r="C236" s="3"/>
      <c r="D236" s="3"/>
      <c r="E236" s="11" t="s">
        <v>51</v>
      </c>
      <c r="G236" s="3"/>
      <c r="H236" s="3"/>
    </row>
    <row r="237" spans="1:13" x14ac:dyDescent="0.25">
      <c r="A237" s="2">
        <v>26070</v>
      </c>
      <c r="B237" s="1" t="s">
        <v>286</v>
      </c>
      <c r="C237" s="3" t="s">
        <v>51</v>
      </c>
      <c r="D237" s="3"/>
      <c r="E237" s="11" t="s">
        <v>51</v>
      </c>
      <c r="F237" s="3"/>
      <c r="G237" s="3"/>
      <c r="H237" s="3"/>
      <c r="M237" s="18"/>
    </row>
    <row r="238" spans="1:13" x14ac:dyDescent="0.25">
      <c r="A238" s="2" t="s">
        <v>39</v>
      </c>
      <c r="B238" s="1" t="s">
        <v>287</v>
      </c>
      <c r="C238" s="3"/>
      <c r="D238" s="3"/>
      <c r="E238" s="11"/>
      <c r="F238" s="3"/>
      <c r="G238" s="3"/>
      <c r="H238" s="3" t="s">
        <v>51</v>
      </c>
      <c r="M238" s="19"/>
    </row>
    <row r="239" spans="1:13" x14ac:dyDescent="0.25">
      <c r="A239" s="2">
        <v>28010</v>
      </c>
      <c r="B239" s="1" t="s">
        <v>288</v>
      </c>
      <c r="C239" s="3" t="s">
        <v>51</v>
      </c>
      <c r="D239" s="3" t="s">
        <v>51</v>
      </c>
      <c r="E239" s="11" t="s">
        <v>51</v>
      </c>
      <c r="F239" s="3"/>
      <c r="G239" s="3"/>
      <c r="H239" s="3"/>
      <c r="M239" s="19"/>
    </row>
    <row r="240" spans="1:13" x14ac:dyDescent="0.25">
      <c r="A240" s="2">
        <v>23309</v>
      </c>
      <c r="B240" s="1" t="s">
        <v>289</v>
      </c>
      <c r="C240" s="3"/>
      <c r="D240" s="3"/>
      <c r="E240" s="11"/>
      <c r="F240" s="3"/>
      <c r="G240" s="3" t="s">
        <v>51</v>
      </c>
      <c r="H240" s="3"/>
    </row>
    <row r="241" spans="1:8" x14ac:dyDescent="0.25">
      <c r="A241" s="2">
        <v>17412</v>
      </c>
      <c r="B241" s="1" t="s">
        <v>290</v>
      </c>
      <c r="C241" s="3"/>
      <c r="D241" s="3"/>
      <c r="E241" s="11"/>
      <c r="F241" s="3"/>
      <c r="G241" s="3" t="s">
        <v>51</v>
      </c>
      <c r="H241" s="3"/>
    </row>
    <row r="242" spans="1:8" x14ac:dyDescent="0.25">
      <c r="A242" s="2">
        <v>30002</v>
      </c>
      <c r="B242" s="1" t="s">
        <v>291</v>
      </c>
      <c r="C242" s="3" t="s">
        <v>51</v>
      </c>
      <c r="D242" s="3" t="s">
        <v>51</v>
      </c>
      <c r="E242" s="11" t="s">
        <v>51</v>
      </c>
      <c r="F242" s="3"/>
      <c r="G242" s="3"/>
      <c r="H242" s="3"/>
    </row>
    <row r="243" spans="1:8" x14ac:dyDescent="0.25">
      <c r="A243" s="2">
        <v>17404</v>
      </c>
      <c r="B243" s="1" t="s">
        <v>292</v>
      </c>
      <c r="C243" s="3" t="s">
        <v>51</v>
      </c>
      <c r="D243" s="3"/>
      <c r="E243" s="11" t="s">
        <v>51</v>
      </c>
      <c r="F243" s="3"/>
      <c r="G243" s="3"/>
      <c r="H243" s="3"/>
    </row>
    <row r="244" spans="1:8" x14ac:dyDescent="0.25">
      <c r="A244" s="2">
        <v>31201</v>
      </c>
      <c r="B244" s="1" t="s">
        <v>293</v>
      </c>
      <c r="C244" s="3"/>
      <c r="D244" s="3"/>
      <c r="E244" s="11"/>
      <c r="F244" s="3"/>
      <c r="G244" s="3" t="s">
        <v>51</v>
      </c>
      <c r="H244" s="3"/>
    </row>
    <row r="245" spans="1:8" x14ac:dyDescent="0.25">
      <c r="A245" s="2">
        <v>17410</v>
      </c>
      <c r="B245" s="1" t="s">
        <v>294</v>
      </c>
      <c r="C245" s="3"/>
      <c r="D245" s="3"/>
      <c r="E245" s="11"/>
      <c r="F245" s="3"/>
      <c r="G245" s="3" t="s">
        <v>51</v>
      </c>
      <c r="H245" s="3"/>
    </row>
    <row r="246" spans="1:8" x14ac:dyDescent="0.25">
      <c r="A246" s="2">
        <v>13156</v>
      </c>
      <c r="B246" s="1" t="s">
        <v>295</v>
      </c>
      <c r="C246" s="3" t="s">
        <v>51</v>
      </c>
      <c r="D246" s="3"/>
      <c r="E246" s="11"/>
      <c r="F246" s="3"/>
      <c r="G246" s="3"/>
      <c r="H246" s="3"/>
    </row>
    <row r="247" spans="1:8" x14ac:dyDescent="0.25">
      <c r="A247" s="2">
        <v>25118</v>
      </c>
      <c r="B247" s="1" t="s">
        <v>296</v>
      </c>
      <c r="C247" s="3" t="s">
        <v>51</v>
      </c>
      <c r="D247" s="3"/>
      <c r="E247" s="11"/>
      <c r="F247" s="3"/>
      <c r="G247" s="3"/>
      <c r="H247" s="3"/>
    </row>
    <row r="248" spans="1:8" x14ac:dyDescent="0.25">
      <c r="A248" s="2">
        <v>18402</v>
      </c>
      <c r="B248" s="10" t="s">
        <v>372</v>
      </c>
      <c r="C248" s="3"/>
      <c r="D248" s="3"/>
      <c r="E248" s="11"/>
      <c r="F248" s="3"/>
      <c r="G248" s="3" t="s">
        <v>51</v>
      </c>
      <c r="H248" s="3"/>
    </row>
    <row r="249" spans="1:8" x14ac:dyDescent="0.25">
      <c r="A249" s="2">
        <v>15206</v>
      </c>
      <c r="B249" s="1" t="s">
        <v>297</v>
      </c>
      <c r="C249" s="3"/>
      <c r="D249" s="3"/>
      <c r="E249" s="11"/>
      <c r="F249" s="3"/>
      <c r="G249" s="3"/>
      <c r="H249" s="3" t="s">
        <v>51</v>
      </c>
    </row>
    <row r="250" spans="1:8" x14ac:dyDescent="0.25">
      <c r="A250" s="2">
        <v>23042</v>
      </c>
      <c r="B250" s="1" t="s">
        <v>298</v>
      </c>
      <c r="C250" s="3" t="s">
        <v>51</v>
      </c>
      <c r="D250" s="3" t="s">
        <v>51</v>
      </c>
      <c r="E250" s="11"/>
      <c r="F250" s="3"/>
      <c r="G250" s="3"/>
      <c r="H250" s="3"/>
    </row>
    <row r="251" spans="1:8" x14ac:dyDescent="0.25">
      <c r="A251" s="2">
        <v>32901</v>
      </c>
      <c r="B251" s="1" t="s">
        <v>300</v>
      </c>
      <c r="C251" s="3" t="s">
        <v>51</v>
      </c>
      <c r="D251" s="3" t="s">
        <v>51</v>
      </c>
      <c r="E251" s="11" t="s">
        <v>51</v>
      </c>
      <c r="F251" s="3"/>
      <c r="G251" s="3"/>
      <c r="H251" s="3"/>
    </row>
    <row r="252" spans="1:8" x14ac:dyDescent="0.25">
      <c r="A252" s="2">
        <v>32081</v>
      </c>
      <c r="B252" s="1" t="s">
        <v>299</v>
      </c>
      <c r="C252" s="3"/>
      <c r="D252" s="3"/>
      <c r="E252" s="11"/>
      <c r="F252" s="3"/>
      <c r="G252" s="3" t="s">
        <v>51</v>
      </c>
      <c r="H252" s="3"/>
    </row>
    <row r="253" spans="1:8" x14ac:dyDescent="0.25">
      <c r="A253" s="2">
        <v>22008</v>
      </c>
      <c r="B253" s="1" t="s">
        <v>301</v>
      </c>
      <c r="C253" s="3" t="s">
        <v>51</v>
      </c>
      <c r="D253" s="3"/>
      <c r="E253" s="11"/>
      <c r="F253" s="3"/>
      <c r="G253" s="3"/>
      <c r="H253" s="3"/>
    </row>
    <row r="254" spans="1:8" x14ac:dyDescent="0.25">
      <c r="A254" s="2">
        <v>38322</v>
      </c>
      <c r="B254" s="1" t="s">
        <v>302</v>
      </c>
      <c r="C254" s="3" t="s">
        <v>51</v>
      </c>
      <c r="D254" s="3"/>
      <c r="E254" s="11"/>
      <c r="F254" s="3"/>
      <c r="G254" s="3"/>
      <c r="H254" s="3"/>
    </row>
    <row r="255" spans="1:8" x14ac:dyDescent="0.25">
      <c r="A255" s="2">
        <v>31401</v>
      </c>
      <c r="B255" s="1" t="s">
        <v>303</v>
      </c>
      <c r="C255" s="3"/>
      <c r="D255" s="3"/>
      <c r="E255" s="11"/>
      <c r="F255" s="3"/>
      <c r="G255" s="3" t="s">
        <v>51</v>
      </c>
      <c r="H255" s="3"/>
    </row>
    <row r="256" spans="1:8" x14ac:dyDescent="0.25">
      <c r="A256" s="2">
        <v>11054</v>
      </c>
      <c r="B256" s="1" t="s">
        <v>304</v>
      </c>
      <c r="C256" s="3" t="s">
        <v>51</v>
      </c>
      <c r="D256" s="3" t="s">
        <v>51</v>
      </c>
      <c r="E256" s="11" t="s">
        <v>51</v>
      </c>
      <c r="F256" s="3"/>
      <c r="G256" s="3"/>
      <c r="H256" s="3"/>
    </row>
    <row r="257" spans="1:8" x14ac:dyDescent="0.25">
      <c r="A257" s="2" t="s">
        <v>40</v>
      </c>
      <c r="B257" s="1" t="s">
        <v>305</v>
      </c>
      <c r="C257" s="3" t="s">
        <v>51</v>
      </c>
      <c r="D257" s="3"/>
      <c r="E257" s="11"/>
      <c r="F257" s="3"/>
      <c r="G257" s="3"/>
      <c r="H257" s="3"/>
    </row>
    <row r="258" spans="1:8" x14ac:dyDescent="0.25">
      <c r="A258" s="2" t="s">
        <v>41</v>
      </c>
      <c r="B258" s="1" t="s">
        <v>306</v>
      </c>
      <c r="C258" s="3" t="s">
        <v>51</v>
      </c>
      <c r="D258" s="3" t="s">
        <v>51</v>
      </c>
      <c r="E258" s="11" t="s">
        <v>51</v>
      </c>
      <c r="F258" s="3"/>
      <c r="G258" s="3"/>
      <c r="H258" s="3"/>
    </row>
    <row r="259" spans="1:8" x14ac:dyDescent="0.25">
      <c r="A259" s="2">
        <v>27001</v>
      </c>
      <c r="B259" s="1" t="s">
        <v>307</v>
      </c>
      <c r="C259" s="3"/>
      <c r="D259" s="3"/>
      <c r="E259" s="11"/>
      <c r="F259" s="3"/>
      <c r="G259" s="3"/>
      <c r="H259" s="3" t="s">
        <v>51</v>
      </c>
    </row>
    <row r="260" spans="1:8" x14ac:dyDescent="0.25">
      <c r="A260" s="2">
        <v>38304</v>
      </c>
      <c r="B260" s="1" t="s">
        <v>308</v>
      </c>
      <c r="C260" s="3" t="s">
        <v>51</v>
      </c>
      <c r="D260" s="3" t="s">
        <v>51</v>
      </c>
      <c r="E260" s="11" t="s">
        <v>51</v>
      </c>
      <c r="F260" s="3"/>
      <c r="G260" s="3"/>
      <c r="H260" s="3"/>
    </row>
    <row r="261" spans="1:8" x14ac:dyDescent="0.25">
      <c r="A261" s="2">
        <v>30303</v>
      </c>
      <c r="B261" s="1" t="s">
        <v>309</v>
      </c>
      <c r="C261" s="3" t="s">
        <v>51</v>
      </c>
      <c r="D261" s="3"/>
      <c r="E261" s="11" t="s">
        <v>51</v>
      </c>
      <c r="F261" s="3"/>
      <c r="G261" s="3"/>
      <c r="H261" s="3"/>
    </row>
    <row r="262" spans="1:8" x14ac:dyDescent="0.25">
      <c r="A262" s="2">
        <v>31311</v>
      </c>
      <c r="B262" s="1" t="s">
        <v>310</v>
      </c>
      <c r="C262" s="3"/>
      <c r="D262" s="3"/>
      <c r="E262" s="11"/>
      <c r="F262" s="3"/>
      <c r="G262" s="3"/>
      <c r="H262" s="3" t="s">
        <v>51</v>
      </c>
    </row>
    <row r="263" spans="1:8" x14ac:dyDescent="0.25">
      <c r="A263" s="2">
        <v>17905</v>
      </c>
      <c r="B263" s="1" t="s">
        <v>311</v>
      </c>
      <c r="C263" s="3" t="s">
        <v>51</v>
      </c>
      <c r="D263" s="3" t="s">
        <v>51</v>
      </c>
      <c r="E263" s="11" t="s">
        <v>51</v>
      </c>
      <c r="F263" s="3"/>
      <c r="G263" s="3"/>
      <c r="H263" s="3"/>
    </row>
    <row r="264" spans="1:8" x14ac:dyDescent="0.25">
      <c r="A264" s="2">
        <v>27905</v>
      </c>
      <c r="B264" s="1" t="s">
        <v>312</v>
      </c>
      <c r="C264" s="3" t="s">
        <v>51</v>
      </c>
      <c r="D264" s="3" t="s">
        <v>51</v>
      </c>
      <c r="E264" s="11" t="s">
        <v>51</v>
      </c>
      <c r="F264" s="3"/>
      <c r="G264" s="3"/>
      <c r="H264" s="3"/>
    </row>
    <row r="265" spans="1:8" x14ac:dyDescent="0.25">
      <c r="A265" s="2">
        <v>17902</v>
      </c>
      <c r="B265" s="1" t="s">
        <v>313</v>
      </c>
      <c r="C265" s="3" t="s">
        <v>51</v>
      </c>
      <c r="D265" s="3" t="s">
        <v>51</v>
      </c>
      <c r="E265" s="11" t="s">
        <v>51</v>
      </c>
      <c r="F265" s="3"/>
      <c r="G265" s="3"/>
      <c r="H265" s="3"/>
    </row>
    <row r="266" spans="1:8" x14ac:dyDescent="0.25">
      <c r="A266" s="2">
        <v>33202</v>
      </c>
      <c r="B266" s="1" t="s">
        <v>314</v>
      </c>
      <c r="C266" s="3" t="s">
        <v>51</v>
      </c>
      <c r="D266" s="3" t="s">
        <v>51</v>
      </c>
      <c r="E266" s="11" t="s">
        <v>51</v>
      </c>
      <c r="F266" s="3"/>
      <c r="G266" s="3"/>
      <c r="H266" s="3"/>
    </row>
    <row r="267" spans="1:8" x14ac:dyDescent="0.25">
      <c r="A267" s="2">
        <v>27320</v>
      </c>
      <c r="B267" s="1" t="s">
        <v>315</v>
      </c>
      <c r="C267" s="3"/>
      <c r="D267" s="3"/>
      <c r="E267" s="11"/>
      <c r="F267" s="3"/>
      <c r="G267" s="3" t="s">
        <v>51</v>
      </c>
      <c r="H267" s="3"/>
    </row>
    <row r="268" spans="1:8" x14ac:dyDescent="0.25">
      <c r="A268" s="2">
        <v>39201</v>
      </c>
      <c r="B268" s="1" t="s">
        <v>316</v>
      </c>
      <c r="C268" s="3"/>
      <c r="D268" s="3"/>
      <c r="E268" s="11"/>
      <c r="F268" s="3"/>
      <c r="G268" s="3" t="s">
        <v>51</v>
      </c>
      <c r="H268" s="3"/>
    </row>
    <row r="269" spans="1:8" x14ac:dyDescent="0.25">
      <c r="A269" s="2">
        <v>18902</v>
      </c>
      <c r="B269" s="1" t="s">
        <v>317</v>
      </c>
      <c r="C269" s="3" t="s">
        <v>51</v>
      </c>
      <c r="D269" s="3" t="s">
        <v>51</v>
      </c>
      <c r="E269" s="11"/>
      <c r="F269" s="3"/>
      <c r="G269" s="3"/>
      <c r="H269" s="3"/>
    </row>
    <row r="270" spans="1:8" x14ac:dyDescent="0.25">
      <c r="A270" s="2">
        <v>27010</v>
      </c>
      <c r="B270" s="1" t="s">
        <v>318</v>
      </c>
      <c r="C270" s="3"/>
      <c r="D270" s="3"/>
      <c r="E270" s="11"/>
      <c r="F270" s="3"/>
      <c r="G270" s="3" t="s">
        <v>51</v>
      </c>
      <c r="H270" s="3"/>
    </row>
    <row r="271" spans="1:8" x14ac:dyDescent="0.25">
      <c r="A271" s="2">
        <v>14077</v>
      </c>
      <c r="B271" s="1" t="s">
        <v>319</v>
      </c>
      <c r="C271" s="3" t="s">
        <v>51</v>
      </c>
      <c r="D271" s="3"/>
      <c r="E271" s="11"/>
      <c r="F271" s="3"/>
      <c r="G271" s="3"/>
      <c r="H271" s="3"/>
    </row>
    <row r="272" spans="1:8" x14ac:dyDescent="0.25">
      <c r="A272" s="2">
        <v>17409</v>
      </c>
      <c r="B272" s="1" t="s">
        <v>320</v>
      </c>
      <c r="C272" s="3"/>
      <c r="D272" s="3"/>
      <c r="E272" s="11"/>
      <c r="F272" s="3"/>
      <c r="G272" s="3" t="s">
        <v>51</v>
      </c>
      <c r="H272" s="3"/>
    </row>
    <row r="273" spans="1:8" x14ac:dyDescent="0.25">
      <c r="A273" s="2">
        <v>38265</v>
      </c>
      <c r="B273" s="1" t="s">
        <v>321</v>
      </c>
      <c r="C273" s="3" t="s">
        <v>51</v>
      </c>
      <c r="D273" s="3"/>
      <c r="E273" s="11" t="s">
        <v>51</v>
      </c>
      <c r="F273" s="3"/>
      <c r="G273" s="3"/>
      <c r="H273" s="3"/>
    </row>
    <row r="274" spans="1:8" x14ac:dyDescent="0.25">
      <c r="A274" s="2">
        <v>34402</v>
      </c>
      <c r="B274" s="1" t="s">
        <v>322</v>
      </c>
      <c r="C274" s="3"/>
      <c r="D274" s="3"/>
      <c r="E274" s="11" t="s">
        <v>51</v>
      </c>
      <c r="F274" s="3"/>
      <c r="G274" s="3"/>
      <c r="H274" s="3"/>
    </row>
    <row r="275" spans="1:8" x14ac:dyDescent="0.25">
      <c r="A275" s="2">
        <v>19400</v>
      </c>
      <c r="B275" s="1" t="s">
        <v>323</v>
      </c>
      <c r="C275" s="3" t="s">
        <v>51</v>
      </c>
      <c r="D275" s="3"/>
      <c r="E275" s="11"/>
      <c r="F275" s="3"/>
      <c r="G275" s="3"/>
      <c r="H275" s="3"/>
    </row>
    <row r="276" spans="1:8" x14ac:dyDescent="0.25">
      <c r="A276" s="2">
        <v>21237</v>
      </c>
      <c r="B276" s="1" t="s">
        <v>324</v>
      </c>
      <c r="C276" s="3" t="s">
        <v>51</v>
      </c>
      <c r="D276" s="3"/>
      <c r="E276" s="11"/>
      <c r="F276" s="3"/>
      <c r="G276" s="3"/>
      <c r="H276" s="3"/>
    </row>
    <row r="277" spans="1:8" x14ac:dyDescent="0.25">
      <c r="A277" s="2">
        <v>24404</v>
      </c>
      <c r="B277" s="1" t="s">
        <v>325</v>
      </c>
      <c r="C277" s="3"/>
      <c r="D277" s="3"/>
      <c r="E277" s="11"/>
      <c r="F277" s="3"/>
      <c r="G277" s="3"/>
      <c r="H277" s="3" t="s">
        <v>51</v>
      </c>
    </row>
    <row r="278" spans="1:8" x14ac:dyDescent="0.25">
      <c r="A278" s="2">
        <v>39202</v>
      </c>
      <c r="B278" s="1" t="s">
        <v>326</v>
      </c>
      <c r="C278" s="3"/>
      <c r="D278" s="3"/>
      <c r="E278" s="11"/>
      <c r="F278" s="3"/>
      <c r="G278" s="3" t="s">
        <v>51</v>
      </c>
      <c r="H278" s="3"/>
    </row>
    <row r="279" spans="1:8" x14ac:dyDescent="0.25">
      <c r="A279" s="2">
        <v>36300</v>
      </c>
      <c r="B279" s="1" t="s">
        <v>327</v>
      </c>
      <c r="C279" s="3" t="s">
        <v>51</v>
      </c>
      <c r="D279" s="3" t="s">
        <v>51</v>
      </c>
      <c r="E279" s="11" t="s">
        <v>51</v>
      </c>
      <c r="F279" s="3"/>
      <c r="G279" s="3"/>
      <c r="H279" s="3"/>
    </row>
    <row r="280" spans="1:8" x14ac:dyDescent="0.25">
      <c r="A280" s="2" t="s">
        <v>42</v>
      </c>
      <c r="B280" s="1" t="s">
        <v>328</v>
      </c>
      <c r="C280" s="3" t="s">
        <v>51</v>
      </c>
      <c r="D280" s="3"/>
      <c r="E280" s="11"/>
      <c r="F280" s="3"/>
      <c r="G280" s="3"/>
      <c r="H280" s="3"/>
    </row>
    <row r="281" spans="1:8" x14ac:dyDescent="0.25">
      <c r="A281" s="2">
        <v>20400</v>
      </c>
      <c r="B281" s="1" t="s">
        <v>329</v>
      </c>
      <c r="C281" s="3" t="s">
        <v>51</v>
      </c>
      <c r="D281" s="3"/>
      <c r="E281" s="11" t="s">
        <v>51</v>
      </c>
      <c r="F281" s="3"/>
      <c r="G281" s="3"/>
      <c r="H281" s="3"/>
    </row>
    <row r="282" spans="1:8" x14ac:dyDescent="0.25">
      <c r="A282" s="2">
        <v>17406</v>
      </c>
      <c r="B282" s="1" t="s">
        <v>330</v>
      </c>
      <c r="C282" s="3"/>
      <c r="D282" s="3"/>
      <c r="E282" s="11"/>
      <c r="F282" s="3"/>
      <c r="G282" s="3" t="s">
        <v>51</v>
      </c>
      <c r="H282" s="3"/>
    </row>
    <row r="283" spans="1:8" x14ac:dyDescent="0.25">
      <c r="A283" s="2">
        <v>34033</v>
      </c>
      <c r="B283" s="1" t="s">
        <v>331</v>
      </c>
      <c r="C283" s="3"/>
      <c r="D283" s="3"/>
      <c r="E283" s="11"/>
      <c r="F283" s="3"/>
      <c r="G283" s="3" t="s">
        <v>51</v>
      </c>
      <c r="H283" s="3"/>
    </row>
    <row r="284" spans="1:8" x14ac:dyDescent="0.25">
      <c r="A284" s="2">
        <v>39002</v>
      </c>
      <c r="B284" s="1" t="s">
        <v>332</v>
      </c>
      <c r="C284" s="3" t="s">
        <v>51</v>
      </c>
      <c r="D284" s="3" t="s">
        <v>51</v>
      </c>
      <c r="E284" s="11" t="s">
        <v>51</v>
      </c>
      <c r="F284" s="3"/>
      <c r="G284" s="3"/>
      <c r="H284" s="3"/>
    </row>
    <row r="285" spans="1:8" x14ac:dyDescent="0.25">
      <c r="A285" s="2">
        <v>27083</v>
      </c>
      <c r="B285" s="1" t="s">
        <v>333</v>
      </c>
      <c r="C285" s="3"/>
      <c r="D285" s="3"/>
      <c r="E285" s="11"/>
      <c r="F285" s="3"/>
      <c r="G285" s="3" t="s">
        <v>51</v>
      </c>
      <c r="H285" s="3"/>
    </row>
    <row r="286" spans="1:8" x14ac:dyDescent="0.25">
      <c r="A286" s="2">
        <v>33070</v>
      </c>
      <c r="B286" s="1" t="s">
        <v>334</v>
      </c>
      <c r="C286" s="3"/>
      <c r="D286" s="3"/>
      <c r="E286" s="11"/>
      <c r="F286" s="3"/>
      <c r="G286" s="3" t="s">
        <v>51</v>
      </c>
      <c r="H286" s="3"/>
    </row>
    <row r="287" spans="1:8" x14ac:dyDescent="0.25">
      <c r="A287" s="2" t="s">
        <v>43</v>
      </c>
      <c r="B287" s="1" t="s">
        <v>335</v>
      </c>
      <c r="C287" s="3"/>
      <c r="D287" s="3"/>
      <c r="E287" s="11"/>
      <c r="F287" s="3"/>
      <c r="G287" s="3" t="s">
        <v>51</v>
      </c>
      <c r="H287" s="3"/>
    </row>
    <row r="288" spans="1:8" x14ac:dyDescent="0.25">
      <c r="A288" s="2">
        <v>17402</v>
      </c>
      <c r="B288" s="1" t="s">
        <v>336</v>
      </c>
      <c r="C288" s="3"/>
      <c r="D288" s="3"/>
      <c r="E288" s="11"/>
      <c r="F288" s="3"/>
      <c r="G288" s="3"/>
      <c r="H288" s="3" t="s">
        <v>51</v>
      </c>
    </row>
    <row r="289" spans="1:8" x14ac:dyDescent="0.25">
      <c r="A289" s="2">
        <v>35200</v>
      </c>
      <c r="B289" s="1" t="s">
        <v>337</v>
      </c>
      <c r="C289" s="3" t="s">
        <v>51</v>
      </c>
      <c r="D289" s="3"/>
      <c r="E289" s="11"/>
      <c r="F289" s="3"/>
      <c r="G289" s="3"/>
      <c r="H289" s="3"/>
    </row>
    <row r="290" spans="1:8" x14ac:dyDescent="0.25">
      <c r="A290" s="2">
        <v>13073</v>
      </c>
      <c r="B290" s="1" t="s">
        <v>338</v>
      </c>
      <c r="C290" s="3"/>
      <c r="D290" s="3"/>
      <c r="E290" s="11"/>
      <c r="F290" s="3"/>
      <c r="G290" s="3" t="s">
        <v>51</v>
      </c>
      <c r="H290" s="3"/>
    </row>
    <row r="291" spans="1:8" x14ac:dyDescent="0.25">
      <c r="A291" s="2">
        <v>36401</v>
      </c>
      <c r="B291" s="1" t="s">
        <v>339</v>
      </c>
      <c r="C291" s="3" t="s">
        <v>51</v>
      </c>
      <c r="D291" s="3"/>
      <c r="E291" s="11" t="s">
        <v>51</v>
      </c>
      <c r="F291" s="3"/>
      <c r="G291" s="3"/>
      <c r="H291" s="3"/>
    </row>
    <row r="292" spans="1:8" x14ac:dyDescent="0.25">
      <c r="A292" s="2">
        <v>36140</v>
      </c>
      <c r="B292" s="1" t="s">
        <v>340</v>
      </c>
      <c r="C292" s="3"/>
      <c r="D292" s="3"/>
      <c r="E292" s="11"/>
      <c r="F292" s="3"/>
      <c r="G292" s="3" t="s">
        <v>51</v>
      </c>
      <c r="H292" s="3"/>
    </row>
    <row r="293" spans="1:8" x14ac:dyDescent="0.25">
      <c r="A293" s="2">
        <v>39207</v>
      </c>
      <c r="B293" s="1" t="s">
        <v>341</v>
      </c>
      <c r="C293" s="3"/>
      <c r="D293" s="3"/>
      <c r="E293" s="11"/>
      <c r="F293" s="3"/>
      <c r="G293" s="3" t="s">
        <v>51</v>
      </c>
      <c r="H293" s="3"/>
    </row>
    <row r="294" spans="1:8" x14ac:dyDescent="0.25">
      <c r="A294" s="2">
        <v>13146</v>
      </c>
      <c r="B294" s="1" t="s">
        <v>342</v>
      </c>
      <c r="C294" s="3" t="s">
        <v>51</v>
      </c>
      <c r="D294" s="3"/>
      <c r="E294" s="11"/>
      <c r="F294" s="3"/>
      <c r="G294" s="3"/>
      <c r="H294" s="3"/>
    </row>
    <row r="295" spans="1:8" x14ac:dyDescent="0.25">
      <c r="A295" s="2" t="s">
        <v>44</v>
      </c>
      <c r="B295" s="1" t="s">
        <v>343</v>
      </c>
      <c r="C295" s="3"/>
      <c r="D295" s="3"/>
      <c r="E295" s="11"/>
      <c r="F295" s="3"/>
      <c r="G295" s="3" t="s">
        <v>51</v>
      </c>
      <c r="H295" s="3"/>
    </row>
    <row r="296" spans="1:8" x14ac:dyDescent="0.25">
      <c r="A296" s="2" t="s">
        <v>45</v>
      </c>
      <c r="B296" s="1" t="s">
        <v>344</v>
      </c>
      <c r="C296" s="3" t="s">
        <v>51</v>
      </c>
      <c r="D296" s="3" t="s">
        <v>51</v>
      </c>
      <c r="E296" s="11"/>
      <c r="F296" s="3"/>
      <c r="G296" s="3"/>
      <c r="H296" s="3"/>
    </row>
    <row r="297" spans="1:8" x14ac:dyDescent="0.25">
      <c r="A297" s="2" t="s">
        <v>46</v>
      </c>
      <c r="B297" s="1" t="s">
        <v>345</v>
      </c>
      <c r="C297" s="3" t="s">
        <v>51</v>
      </c>
      <c r="D297" s="3"/>
      <c r="E297" s="11" t="s">
        <v>51</v>
      </c>
      <c r="F297" s="3"/>
      <c r="G297" s="3"/>
      <c r="H297" s="3"/>
    </row>
    <row r="298" spans="1:8" x14ac:dyDescent="0.25">
      <c r="A298" s="2">
        <v>33049</v>
      </c>
      <c r="B298" s="1" t="s">
        <v>346</v>
      </c>
      <c r="C298" s="3" t="s">
        <v>51</v>
      </c>
      <c r="D298" s="3"/>
      <c r="E298" s="11"/>
      <c r="F298" s="3"/>
      <c r="G298" s="3"/>
      <c r="H298" s="3"/>
    </row>
    <row r="299" spans="1:8" x14ac:dyDescent="0.25">
      <c r="A299" s="2" t="s">
        <v>47</v>
      </c>
      <c r="B299" s="1" t="s">
        <v>347</v>
      </c>
      <c r="C299" s="3"/>
      <c r="D299" s="3"/>
      <c r="E299" s="11"/>
      <c r="F299" s="3"/>
      <c r="G299" s="3" t="s">
        <v>51</v>
      </c>
    </row>
    <row r="300" spans="1:8" x14ac:dyDescent="0.25">
      <c r="A300" s="2">
        <v>32363</v>
      </c>
      <c r="B300" s="1" t="s">
        <v>348</v>
      </c>
      <c r="C300" s="3"/>
      <c r="D300" s="3"/>
      <c r="E300" s="11"/>
      <c r="F300" s="3"/>
      <c r="G300" s="3" t="s">
        <v>51</v>
      </c>
      <c r="H300" s="3"/>
    </row>
    <row r="301" spans="1:8" x14ac:dyDescent="0.25">
      <c r="A301" s="2">
        <v>39208</v>
      </c>
      <c r="B301" s="1" t="s">
        <v>349</v>
      </c>
      <c r="C301" s="3"/>
      <c r="D301" s="3"/>
      <c r="E301" s="11"/>
      <c r="F301" s="3"/>
      <c r="G301" s="3" t="s">
        <v>51</v>
      </c>
      <c r="H301" s="3"/>
    </row>
    <row r="302" spans="1:8" x14ac:dyDescent="0.25">
      <c r="A302" s="2">
        <v>37902</v>
      </c>
      <c r="B302" s="1" t="s">
        <v>350</v>
      </c>
      <c r="C302" s="3" t="s">
        <v>51</v>
      </c>
      <c r="D302" s="3" t="s">
        <v>51</v>
      </c>
      <c r="E302" s="11" t="s">
        <v>51</v>
      </c>
      <c r="F302" s="3"/>
      <c r="G302" s="3"/>
      <c r="H302" s="3"/>
    </row>
    <row r="303" spans="1:8" x14ac:dyDescent="0.25">
      <c r="A303" s="2">
        <v>21303</v>
      </c>
      <c r="B303" s="1" t="s">
        <v>351</v>
      </c>
      <c r="C303" s="3" t="s">
        <v>51</v>
      </c>
      <c r="D303" s="3"/>
      <c r="E303" s="11"/>
      <c r="F303" s="3"/>
      <c r="G303" s="3"/>
      <c r="H303" s="3"/>
    </row>
    <row r="304" spans="1:8" x14ac:dyDescent="0.25">
      <c r="A304" s="2">
        <v>27416</v>
      </c>
      <c r="B304" s="1" t="s">
        <v>352</v>
      </c>
      <c r="C304" s="3"/>
      <c r="D304" s="3"/>
      <c r="E304" s="11"/>
      <c r="F304" s="3"/>
      <c r="G304" s="3"/>
      <c r="H304" s="3" t="s">
        <v>51</v>
      </c>
    </row>
    <row r="305" spans="1:8" x14ac:dyDescent="0.25">
      <c r="A305" s="2">
        <v>20405</v>
      </c>
      <c r="B305" s="1" t="s">
        <v>353</v>
      </c>
      <c r="C305" s="3"/>
      <c r="D305" s="3"/>
      <c r="E305" s="11"/>
      <c r="F305" s="3"/>
      <c r="G305" s="3" t="s">
        <v>51</v>
      </c>
      <c r="H305" s="3"/>
    </row>
    <row r="306" spans="1:8" x14ac:dyDescent="0.25">
      <c r="A306" s="2">
        <v>17917</v>
      </c>
      <c r="B306" s="1" t="s">
        <v>354</v>
      </c>
      <c r="C306" s="3" t="s">
        <v>51</v>
      </c>
      <c r="D306" s="3" t="s">
        <v>51</v>
      </c>
      <c r="E306" s="11" t="s">
        <v>51</v>
      </c>
      <c r="F306" s="3"/>
      <c r="G306" s="3"/>
      <c r="H306" s="3"/>
    </row>
    <row r="307" spans="1:8" x14ac:dyDescent="0.25">
      <c r="A307" s="2">
        <v>22200</v>
      </c>
      <c r="B307" s="1" t="s">
        <v>355</v>
      </c>
      <c r="C307" s="3" t="s">
        <v>51</v>
      </c>
      <c r="D307" s="3"/>
      <c r="E307" s="11" t="s">
        <v>51</v>
      </c>
      <c r="F307" s="3"/>
      <c r="G307" s="3"/>
      <c r="H307" s="3"/>
    </row>
    <row r="308" spans="1:8" x14ac:dyDescent="0.25">
      <c r="A308" s="2">
        <v>25160</v>
      </c>
      <c r="B308" s="1" t="s">
        <v>356</v>
      </c>
      <c r="C308" s="3" t="s">
        <v>51</v>
      </c>
      <c r="D308" s="3"/>
      <c r="E308" s="11" t="s">
        <v>51</v>
      </c>
      <c r="F308" s="3"/>
      <c r="G308" s="3"/>
      <c r="H308" s="3"/>
    </row>
    <row r="309" spans="1:8" x14ac:dyDescent="0.25">
      <c r="A309" s="2">
        <v>13167</v>
      </c>
      <c r="B309" s="1" t="s">
        <v>357</v>
      </c>
      <c r="C309" s="3" t="s">
        <v>51</v>
      </c>
      <c r="D309" s="3"/>
      <c r="E309" s="11" t="s">
        <v>51</v>
      </c>
      <c r="F309" s="3"/>
      <c r="G309" s="3"/>
      <c r="H309" s="3"/>
    </row>
    <row r="310" spans="1:8" x14ac:dyDescent="0.25">
      <c r="A310" s="2">
        <v>21232</v>
      </c>
      <c r="B310" s="1" t="s">
        <v>358</v>
      </c>
      <c r="C310" s="3" t="s">
        <v>51</v>
      </c>
      <c r="D310" s="3"/>
      <c r="E310" s="11"/>
      <c r="F310" s="3"/>
      <c r="G310" s="3"/>
      <c r="H310" s="3"/>
    </row>
    <row r="311" spans="1:8" x14ac:dyDescent="0.25">
      <c r="A311" s="2">
        <v>14117</v>
      </c>
      <c r="B311" s="1" t="s">
        <v>359</v>
      </c>
      <c r="C311" s="3" t="s">
        <v>51</v>
      </c>
      <c r="D311" s="3" t="s">
        <v>51</v>
      </c>
      <c r="E311" s="11" t="s">
        <v>51</v>
      </c>
      <c r="F311" s="3"/>
      <c r="G311" s="3"/>
      <c r="H311" s="3"/>
    </row>
    <row r="312" spans="1:8" x14ac:dyDescent="0.25">
      <c r="A312" s="2">
        <v>20094</v>
      </c>
      <c r="B312" s="1" t="s">
        <v>360</v>
      </c>
      <c r="C312" s="3" t="s">
        <v>51</v>
      </c>
      <c r="D312" s="3" t="s">
        <v>51</v>
      </c>
      <c r="E312" s="11" t="s">
        <v>51</v>
      </c>
      <c r="F312" s="3"/>
      <c r="G312" s="3"/>
      <c r="H312" s="3"/>
    </row>
    <row r="313" spans="1:8" x14ac:dyDescent="0.25">
      <c r="A313" s="2" t="s">
        <v>48</v>
      </c>
      <c r="B313" s="1" t="s">
        <v>361</v>
      </c>
      <c r="C313" s="3"/>
      <c r="D313" s="3"/>
      <c r="E313" s="11"/>
      <c r="F313" s="3"/>
      <c r="G313" s="3"/>
      <c r="H313" s="3" t="s">
        <v>51</v>
      </c>
    </row>
    <row r="314" spans="1:8" x14ac:dyDescent="0.25">
      <c r="A314" s="2">
        <v>39007</v>
      </c>
      <c r="B314" s="1" t="s">
        <v>362</v>
      </c>
      <c r="C314" s="3"/>
      <c r="D314" s="3"/>
      <c r="E314" s="11"/>
      <c r="F314" s="3"/>
      <c r="G314" s="3" t="s">
        <v>51</v>
      </c>
      <c r="H314" s="3"/>
    </row>
    <row r="315" spans="1:8" x14ac:dyDescent="0.25">
      <c r="A315" s="2">
        <v>34002</v>
      </c>
      <c r="B315" s="1" t="s">
        <v>363</v>
      </c>
      <c r="C315" s="3"/>
      <c r="D315" s="3"/>
      <c r="E315" s="11"/>
      <c r="F315" s="3"/>
      <c r="G315" s="3" t="s">
        <v>51</v>
      </c>
      <c r="H315" s="3"/>
    </row>
    <row r="316" spans="1:8" x14ac:dyDescent="0.25">
      <c r="A316" s="2">
        <v>39205</v>
      </c>
      <c r="B316" s="1" t="s">
        <v>364</v>
      </c>
      <c r="C316" s="3"/>
      <c r="D316" s="3"/>
      <c r="E316" s="11" t="s">
        <v>51</v>
      </c>
      <c r="F316" s="3"/>
      <c r="G316" s="3"/>
      <c r="H316" s="3"/>
    </row>
    <row r="329" spans="3:8" ht="14.25" customHeight="1" x14ac:dyDescent="0.25">
      <c r="C329" s="3"/>
      <c r="D329" s="3"/>
      <c r="E329" s="11"/>
      <c r="F329" s="3"/>
      <c r="G329" s="3"/>
      <c r="H329" s="3"/>
    </row>
  </sheetData>
  <autoFilter ref="A3:H316" xr:uid="{00000000-0009-0000-0000-000000000000}"/>
  <sortState xmlns:xlrd2="http://schemas.microsoft.com/office/spreadsheetml/2017/richdata2" ref="A4:H314">
    <sortCondition ref="B4:B314"/>
  </sortStat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1A780-98A0-4D0C-86EA-6602D889B3D2}">
  <dimension ref="A1:L32"/>
  <sheetViews>
    <sheetView topLeftCell="B1" workbookViewId="0">
      <selection activeCell="B11" sqref="B11"/>
    </sheetView>
  </sheetViews>
  <sheetFormatPr defaultRowHeight="15" x14ac:dyDescent="0.25"/>
  <cols>
    <col min="2" max="2" width="47.5703125" bestFit="1" customWidth="1"/>
    <col min="3" max="3" width="32.42578125" customWidth="1"/>
    <col min="4" max="4" width="27.140625" customWidth="1"/>
    <col min="5" max="5" width="36.7109375" customWidth="1"/>
    <col min="6" max="6" width="27.85546875" customWidth="1"/>
    <col min="7" max="7" width="27.42578125" customWidth="1"/>
    <col min="8" max="8" width="27.85546875" customWidth="1"/>
    <col min="9" max="9" width="27.42578125" customWidth="1"/>
    <col min="10" max="10" width="28.140625" customWidth="1"/>
    <col min="11" max="11" width="21.42578125" customWidth="1"/>
    <col min="12" max="12" width="18.5703125" customWidth="1"/>
  </cols>
  <sheetData>
    <row r="1" spans="1:12" ht="105" x14ac:dyDescent="0.25">
      <c r="A1" s="15" t="s">
        <v>0</v>
      </c>
      <c r="B1" s="17" t="s">
        <v>386</v>
      </c>
      <c r="C1" s="17" t="s">
        <v>385</v>
      </c>
      <c r="D1" s="27" t="s">
        <v>418</v>
      </c>
      <c r="E1" s="27" t="s">
        <v>417</v>
      </c>
      <c r="F1" s="28" t="s">
        <v>420</v>
      </c>
      <c r="G1" s="28" t="s">
        <v>421</v>
      </c>
      <c r="H1" s="28" t="s">
        <v>422</v>
      </c>
      <c r="I1" s="28" t="s">
        <v>423</v>
      </c>
      <c r="J1" s="28" t="s">
        <v>424</v>
      </c>
      <c r="K1" s="28" t="s">
        <v>425</v>
      </c>
      <c r="L1" s="28" t="s">
        <v>416</v>
      </c>
    </row>
    <row r="2" spans="1:12" x14ac:dyDescent="0.25">
      <c r="A2" s="2">
        <v>39090</v>
      </c>
      <c r="B2" s="1" t="s">
        <v>121</v>
      </c>
      <c r="C2" t="s">
        <v>378</v>
      </c>
      <c r="D2" s="18">
        <f>7495978.42/815</f>
        <v>9197.519533742332</v>
      </c>
      <c r="E2" s="18">
        <f>7690672.39/788</f>
        <v>9759.7365355329948</v>
      </c>
      <c r="F2" s="18">
        <f>40586535.37/3140</f>
        <v>12925.648207006368</v>
      </c>
      <c r="G2" s="18">
        <f>40721965.37/3140</f>
        <v>12968.778780254775</v>
      </c>
      <c r="H2" s="22">
        <f>(47.6+15.67)/815</f>
        <v>7.7631901840490805E-2</v>
      </c>
      <c r="I2" s="22">
        <f>(48.27+20.258)/788</f>
        <v>8.6964467005076151E-2</v>
      </c>
      <c r="J2" s="22">
        <f>(202.61+104.601)/3140</f>
        <v>9.7837898089171982E-2</v>
      </c>
      <c r="K2" s="22">
        <f>(211.4+108.497)/3140</f>
        <v>0.10187802547770701</v>
      </c>
      <c r="L2" t="s">
        <v>419</v>
      </c>
    </row>
    <row r="3" spans="1:12" x14ac:dyDescent="0.25">
      <c r="A3" s="2">
        <v>39090</v>
      </c>
      <c r="B3" s="1" t="s">
        <v>121</v>
      </c>
      <c r="C3" t="s">
        <v>379</v>
      </c>
      <c r="D3" s="18">
        <f>5001951.8/473</f>
        <v>10574.950951374207</v>
      </c>
      <c r="E3" s="18">
        <f>5242504.92/466</f>
        <v>11250.010557939913</v>
      </c>
      <c r="F3" s="18">
        <f>40586535.37/3140</f>
        <v>12925.648207006368</v>
      </c>
      <c r="G3" s="18">
        <f>40721965.37/3140</f>
        <v>12968.778780254775</v>
      </c>
      <c r="H3" s="22">
        <f>(29.98+17.122)/473</f>
        <v>9.9581395348837212E-2</v>
      </c>
      <c r="I3" s="22">
        <f>(34.25+19.043)/466</f>
        <v>0.11436266094420601</v>
      </c>
      <c r="J3" s="22">
        <f>(202.61+104.601)/3140</f>
        <v>9.7837898089171982E-2</v>
      </c>
      <c r="K3" s="22">
        <f>(211.4+108.497)/3140</f>
        <v>0.10187802547770701</v>
      </c>
      <c r="L3" t="s">
        <v>419</v>
      </c>
    </row>
    <row r="4" spans="1:12" x14ac:dyDescent="0.25">
      <c r="A4" s="2">
        <v>33212</v>
      </c>
      <c r="B4" s="1" t="s">
        <v>170</v>
      </c>
      <c r="C4" t="s">
        <v>380</v>
      </c>
      <c r="D4" s="18">
        <v>7485.57</v>
      </c>
      <c r="E4" s="18">
        <v>10326.049999999999</v>
      </c>
      <c r="F4" s="18">
        <v>9385.5</v>
      </c>
      <c r="G4" s="18">
        <v>11019.13</v>
      </c>
      <c r="H4" s="22">
        <v>8.6320999999999994</v>
      </c>
      <c r="I4" s="22">
        <v>8.3428000000000004</v>
      </c>
      <c r="J4" s="22">
        <v>9.5060000000000002</v>
      </c>
      <c r="K4" s="22">
        <v>9.1809999999999992</v>
      </c>
      <c r="L4" t="s">
        <v>419</v>
      </c>
    </row>
    <row r="5" spans="1:12" x14ac:dyDescent="0.25">
      <c r="A5" s="2">
        <v>29320</v>
      </c>
      <c r="B5" s="1" t="s">
        <v>208</v>
      </c>
      <c r="C5" s="16" t="s">
        <v>381</v>
      </c>
      <c r="D5" s="20">
        <v>14912</v>
      </c>
      <c r="E5" s="20">
        <v>15239</v>
      </c>
      <c r="F5" s="20">
        <v>12212</v>
      </c>
      <c r="G5" s="20">
        <v>12372</v>
      </c>
      <c r="H5" s="24">
        <v>0.12</v>
      </c>
      <c r="I5" s="24">
        <v>0.12</v>
      </c>
      <c r="J5" s="24">
        <v>0.1</v>
      </c>
      <c r="K5" s="24">
        <v>0.1</v>
      </c>
      <c r="L5" t="s">
        <v>419</v>
      </c>
    </row>
    <row r="6" spans="1:12" x14ac:dyDescent="0.25">
      <c r="A6" s="2">
        <v>29320</v>
      </c>
      <c r="B6" s="1" t="s">
        <v>208</v>
      </c>
      <c r="C6" s="16" t="s">
        <v>382</v>
      </c>
      <c r="D6" s="20">
        <v>10029</v>
      </c>
      <c r="E6" s="20">
        <v>10976</v>
      </c>
      <c r="F6" s="20">
        <v>12212</v>
      </c>
      <c r="G6" s="20">
        <v>12372</v>
      </c>
      <c r="H6" s="24">
        <v>0.09</v>
      </c>
      <c r="I6" s="24">
        <v>0.09</v>
      </c>
      <c r="J6" s="24">
        <v>0.1</v>
      </c>
      <c r="K6" s="24">
        <v>0.1</v>
      </c>
      <c r="L6" t="s">
        <v>419</v>
      </c>
    </row>
    <row r="7" spans="1:12" x14ac:dyDescent="0.25">
      <c r="A7" s="2">
        <v>29320</v>
      </c>
      <c r="B7" s="1" t="s">
        <v>208</v>
      </c>
      <c r="C7" s="16" t="s">
        <v>383</v>
      </c>
      <c r="D7" s="20">
        <v>10192</v>
      </c>
      <c r="E7" s="20">
        <v>10889</v>
      </c>
      <c r="F7" s="20">
        <v>12212</v>
      </c>
      <c r="G7" s="20">
        <v>12372</v>
      </c>
      <c r="H7" s="24">
        <v>0.1</v>
      </c>
      <c r="I7" s="24">
        <v>0.1</v>
      </c>
      <c r="J7" s="24">
        <v>0.1</v>
      </c>
      <c r="K7" s="24">
        <v>0.1</v>
      </c>
      <c r="L7" t="s">
        <v>419</v>
      </c>
    </row>
    <row r="8" spans="1:12" x14ac:dyDescent="0.25">
      <c r="A8" s="2">
        <v>29320</v>
      </c>
      <c r="B8" s="1" t="s">
        <v>208</v>
      </c>
      <c r="C8" s="16" t="s">
        <v>384</v>
      </c>
      <c r="D8" s="20">
        <v>18821</v>
      </c>
      <c r="E8" s="20">
        <v>19635</v>
      </c>
      <c r="F8" s="20">
        <v>12212</v>
      </c>
      <c r="G8" s="20">
        <v>12372</v>
      </c>
      <c r="H8" s="24">
        <v>0.15</v>
      </c>
      <c r="I8" s="24">
        <v>0.17</v>
      </c>
      <c r="J8" s="24">
        <v>0.1</v>
      </c>
      <c r="K8" s="24">
        <v>0.1</v>
      </c>
      <c r="L8" t="s">
        <v>419</v>
      </c>
    </row>
    <row r="9" spans="1:12" x14ac:dyDescent="0.25">
      <c r="A9" s="2">
        <v>27401</v>
      </c>
      <c r="B9" s="1" t="s">
        <v>249</v>
      </c>
      <c r="C9" t="s">
        <v>387</v>
      </c>
      <c r="D9" s="18">
        <v>16435</v>
      </c>
      <c r="E9" s="18">
        <v>17015</v>
      </c>
      <c r="F9" s="18">
        <v>12096</v>
      </c>
      <c r="G9" s="18">
        <v>12092</v>
      </c>
      <c r="H9" s="18">
        <v>0.14000000000000001</v>
      </c>
      <c r="I9" s="18">
        <v>0.16</v>
      </c>
      <c r="J9" s="18">
        <v>9.6680566085418265E-2</v>
      </c>
      <c r="K9" s="18">
        <v>0.11088711784687744</v>
      </c>
      <c r="L9" t="s">
        <v>419</v>
      </c>
    </row>
    <row r="10" spans="1:12" x14ac:dyDescent="0.25">
      <c r="A10" s="2">
        <v>27401</v>
      </c>
      <c r="B10" s="1" t="s">
        <v>249</v>
      </c>
      <c r="C10" t="s">
        <v>388</v>
      </c>
      <c r="D10" s="18">
        <v>33520</v>
      </c>
      <c r="E10" s="18">
        <v>42861</v>
      </c>
      <c r="F10" s="18">
        <v>12096</v>
      </c>
      <c r="G10" s="18">
        <v>12092</v>
      </c>
      <c r="H10" s="18">
        <v>0.27</v>
      </c>
      <c r="I10" s="18">
        <v>0.45</v>
      </c>
      <c r="J10" s="18">
        <v>9.6680566085418265E-2</v>
      </c>
      <c r="K10" s="18">
        <v>0.11088711784687744</v>
      </c>
      <c r="L10" t="s">
        <v>419</v>
      </c>
    </row>
    <row r="11" spans="1:12" x14ac:dyDescent="0.25">
      <c r="A11" s="2">
        <v>27401</v>
      </c>
      <c r="B11" s="1" t="s">
        <v>249</v>
      </c>
      <c r="C11" t="s">
        <v>389</v>
      </c>
      <c r="D11" s="18">
        <v>12089</v>
      </c>
      <c r="E11" s="18">
        <v>12162</v>
      </c>
      <c r="F11" s="18">
        <v>12096</v>
      </c>
      <c r="G11" s="18">
        <v>12092</v>
      </c>
      <c r="H11" s="18">
        <v>0.1</v>
      </c>
      <c r="I11" s="18">
        <v>0.11</v>
      </c>
      <c r="J11" s="18">
        <v>9.6680566085418265E-2</v>
      </c>
      <c r="K11" s="18">
        <v>0.11088711784687744</v>
      </c>
      <c r="L11" t="s">
        <v>419</v>
      </c>
    </row>
    <row r="12" spans="1:12" x14ac:dyDescent="0.25">
      <c r="A12" s="2">
        <v>27401</v>
      </c>
      <c r="B12" s="1" t="s">
        <v>249</v>
      </c>
      <c r="C12" t="s">
        <v>390</v>
      </c>
      <c r="D12" s="18">
        <v>13552</v>
      </c>
      <c r="E12" s="18">
        <v>13798</v>
      </c>
      <c r="F12" s="18">
        <v>12096</v>
      </c>
      <c r="G12" s="18">
        <v>12092</v>
      </c>
      <c r="H12" s="18">
        <v>0.12</v>
      </c>
      <c r="I12" s="18">
        <v>0.13</v>
      </c>
      <c r="J12" s="18">
        <v>9.6680566085418265E-2</v>
      </c>
      <c r="K12" s="18">
        <v>0.11088711784687744</v>
      </c>
      <c r="L12" t="s">
        <v>419</v>
      </c>
    </row>
    <row r="13" spans="1:12" x14ac:dyDescent="0.25">
      <c r="A13" s="2">
        <v>27401</v>
      </c>
      <c r="B13" s="1" t="s">
        <v>249</v>
      </c>
      <c r="C13" t="s">
        <v>391</v>
      </c>
      <c r="D13" s="18">
        <v>13912</v>
      </c>
      <c r="E13" s="18">
        <v>16019</v>
      </c>
      <c r="F13" s="18">
        <v>12096</v>
      </c>
      <c r="G13" s="18">
        <v>12092</v>
      </c>
      <c r="H13" s="18">
        <v>0.14000000000000001</v>
      </c>
      <c r="I13" s="18">
        <v>0.16</v>
      </c>
      <c r="J13" s="18">
        <v>9.6680566085418265E-2</v>
      </c>
      <c r="K13" s="18">
        <v>0.11088711784687744</v>
      </c>
      <c r="L13" t="s">
        <v>419</v>
      </c>
    </row>
    <row r="14" spans="1:12" x14ac:dyDescent="0.25">
      <c r="A14" s="2" t="s">
        <v>34</v>
      </c>
      <c r="B14" s="1" t="s">
        <v>257</v>
      </c>
      <c r="C14" t="s">
        <v>392</v>
      </c>
      <c r="D14" s="18">
        <v>9674.6200000000008</v>
      </c>
      <c r="E14" s="18">
        <v>11532.79</v>
      </c>
      <c r="F14" s="18">
        <v>9228.89</v>
      </c>
      <c r="G14" s="18">
        <v>10429.799999999999</v>
      </c>
      <c r="H14" s="22">
        <v>9.61</v>
      </c>
      <c r="I14" s="22">
        <v>7.58</v>
      </c>
      <c r="J14" s="22">
        <v>12.27</v>
      </c>
      <c r="K14" s="22">
        <v>9.49</v>
      </c>
      <c r="L14" t="s">
        <v>419</v>
      </c>
    </row>
    <row r="15" spans="1:12" x14ac:dyDescent="0.25">
      <c r="A15" s="2" t="s">
        <v>34</v>
      </c>
      <c r="B15" s="1" t="s">
        <v>257</v>
      </c>
      <c r="C15" t="s">
        <v>393</v>
      </c>
      <c r="D15" s="18">
        <v>7991.52</v>
      </c>
      <c r="E15" s="18">
        <v>9818.66</v>
      </c>
      <c r="F15" s="18">
        <v>9228.89</v>
      </c>
      <c r="G15" s="18">
        <v>10429.799999999999</v>
      </c>
      <c r="H15" s="22">
        <v>12.74</v>
      </c>
      <c r="I15" s="22">
        <v>9.9700000000000006</v>
      </c>
      <c r="J15" s="22">
        <v>12.27</v>
      </c>
      <c r="K15" s="22">
        <v>9.49</v>
      </c>
      <c r="L15" t="s">
        <v>419</v>
      </c>
    </row>
    <row r="16" spans="1:12" x14ac:dyDescent="0.25">
      <c r="A16" s="2">
        <v>34401</v>
      </c>
      <c r="B16" s="1" t="s">
        <v>278</v>
      </c>
      <c r="C16" t="s">
        <v>394</v>
      </c>
      <c r="D16" s="18">
        <f>5358729.03/507</f>
        <v>10569.48526627219</v>
      </c>
      <c r="E16" s="18">
        <f>(5896201.78)/514</f>
        <v>11471.209688715953</v>
      </c>
      <c r="F16" s="18">
        <f>30889947.9/2067</f>
        <v>14944.338606676341</v>
      </c>
      <c r="G16" s="18">
        <f>32647983.34/2018.14</f>
        <v>16177.263886548999</v>
      </c>
      <c r="H16" s="22">
        <f>29/507</f>
        <v>5.7199211045364892E-2</v>
      </c>
      <c r="I16" s="22">
        <f>35/514</f>
        <v>6.8093385214007776E-2</v>
      </c>
      <c r="J16" s="22">
        <f>146/2067</f>
        <v>7.06337687469763E-2</v>
      </c>
      <c r="K16" s="22">
        <f>162/2018.14</f>
        <v>8.0271933562587328E-2</v>
      </c>
      <c r="L16" t="s">
        <v>419</v>
      </c>
    </row>
    <row r="17" spans="1:12" x14ac:dyDescent="0.25">
      <c r="A17" s="2">
        <v>34401</v>
      </c>
      <c r="B17" s="1" t="s">
        <v>278</v>
      </c>
      <c r="C17" t="s">
        <v>395</v>
      </c>
      <c r="D17" s="18">
        <f>5074991.84/497.64</f>
        <v>10198.11880073949</v>
      </c>
      <c r="E17" s="18">
        <f>5537745.5/467.17</f>
        <v>11853.812316715543</v>
      </c>
      <c r="F17" s="18">
        <v>14944.34</v>
      </c>
      <c r="G17" s="18">
        <v>16177.26</v>
      </c>
      <c r="H17" s="22">
        <f>32/497.64</f>
        <v>6.4303512579374653E-2</v>
      </c>
      <c r="I17" s="22">
        <f>34/467.17</f>
        <v>7.2778645889076773E-2</v>
      </c>
      <c r="J17" s="22">
        <f>146/2067</f>
        <v>7.06337687469763E-2</v>
      </c>
      <c r="K17" s="22">
        <f>162/2018.14</f>
        <v>8.0271933562587328E-2</v>
      </c>
      <c r="L17" t="s">
        <v>419</v>
      </c>
    </row>
    <row r="18" spans="1:12" x14ac:dyDescent="0.25">
      <c r="A18" s="2" t="s">
        <v>39</v>
      </c>
      <c r="B18" s="1" t="s">
        <v>287</v>
      </c>
      <c r="C18" t="s">
        <v>396</v>
      </c>
      <c r="D18" s="21">
        <v>11884.95</v>
      </c>
      <c r="E18" s="21">
        <v>11995.92</v>
      </c>
      <c r="F18" s="18">
        <v>11884.95</v>
      </c>
      <c r="G18" s="18">
        <v>11995.92</v>
      </c>
      <c r="H18" s="22">
        <v>19.748000000000001</v>
      </c>
      <c r="I18" s="22">
        <v>20.748000000000001</v>
      </c>
      <c r="J18" s="22">
        <v>19.748000000000001</v>
      </c>
      <c r="K18" s="22">
        <v>20.748000000000001</v>
      </c>
      <c r="L18" t="s">
        <v>419</v>
      </c>
    </row>
    <row r="19" spans="1:12" x14ac:dyDescent="0.25">
      <c r="A19" s="2" t="s">
        <v>39</v>
      </c>
      <c r="B19" s="1" t="s">
        <v>287</v>
      </c>
      <c r="C19" t="s">
        <v>397</v>
      </c>
      <c r="D19" s="21">
        <v>11884.95</v>
      </c>
      <c r="E19" s="21">
        <v>11995.92</v>
      </c>
      <c r="F19" s="18">
        <v>11884.95</v>
      </c>
      <c r="G19" s="18">
        <v>11995.92</v>
      </c>
      <c r="H19" s="22">
        <v>21.422999999999998</v>
      </c>
      <c r="I19" s="22">
        <v>22.422999999999998</v>
      </c>
      <c r="J19" s="22">
        <v>21.422999999999998</v>
      </c>
      <c r="K19" s="22">
        <v>22.422999999999998</v>
      </c>
      <c r="L19" t="s">
        <v>419</v>
      </c>
    </row>
    <row r="20" spans="1:12" x14ac:dyDescent="0.25">
      <c r="A20" s="2">
        <v>15206</v>
      </c>
      <c r="B20" s="1" t="s">
        <v>297</v>
      </c>
      <c r="C20" t="s">
        <v>398</v>
      </c>
      <c r="D20" s="18">
        <v>15819.84</v>
      </c>
      <c r="E20" s="18">
        <v>15796.645789190126</v>
      </c>
      <c r="F20" s="18">
        <v>15819.838529103523</v>
      </c>
      <c r="G20" s="18">
        <v>15400.568801767911</v>
      </c>
      <c r="H20" s="18">
        <v>0.17238762405137187</v>
      </c>
      <c r="I20" s="18">
        <v>0.1823105930750771</v>
      </c>
      <c r="J20" s="22">
        <v>0.11145675644203416</v>
      </c>
      <c r="K20" s="22">
        <v>0.11808566271360854</v>
      </c>
      <c r="L20" t="s">
        <v>419</v>
      </c>
    </row>
    <row r="21" spans="1:12" x14ac:dyDescent="0.25">
      <c r="A21" s="2">
        <v>27001</v>
      </c>
      <c r="B21" s="1" t="s">
        <v>307</v>
      </c>
      <c r="C21" t="s">
        <v>399</v>
      </c>
      <c r="D21" s="18">
        <v>30922.468421052632</v>
      </c>
      <c r="E21" s="18">
        <v>30894.736842105263</v>
      </c>
      <c r="F21" s="18">
        <v>11138.430220447286</v>
      </c>
      <c r="G21" s="18">
        <v>10923.169092651759</v>
      </c>
      <c r="H21" s="22">
        <v>3.2534246575342465</v>
      </c>
      <c r="I21" s="22">
        <v>3.2534246575342465</v>
      </c>
      <c r="J21" s="22">
        <v>11.627043090638931</v>
      </c>
      <c r="K21" s="22">
        <v>10.950181919955218</v>
      </c>
      <c r="L21" t="s">
        <v>419</v>
      </c>
    </row>
    <row r="22" spans="1:12" x14ac:dyDescent="0.25">
      <c r="A22" s="2">
        <v>27001</v>
      </c>
      <c r="B22" s="1" t="s">
        <v>307</v>
      </c>
      <c r="C22" t="s">
        <v>400</v>
      </c>
      <c r="D22" s="18">
        <v>13307.453179347825</v>
      </c>
      <c r="E22" s="18">
        <v>13756.061467391304</v>
      </c>
      <c r="F22" s="18">
        <v>11138.430220447286</v>
      </c>
      <c r="G22" s="18">
        <v>10923.169092651759</v>
      </c>
      <c r="H22" s="22">
        <v>8.7286527514231498</v>
      </c>
      <c r="I22" s="22">
        <v>8.5581395348837201</v>
      </c>
      <c r="J22" s="22">
        <v>11.627043090638931</v>
      </c>
      <c r="K22" s="22">
        <v>10.950181919955218</v>
      </c>
      <c r="L22" t="s">
        <v>419</v>
      </c>
    </row>
    <row r="23" spans="1:12" x14ac:dyDescent="0.25">
      <c r="A23" s="2">
        <v>31311</v>
      </c>
      <c r="B23" s="1" t="s">
        <v>310</v>
      </c>
      <c r="C23" t="s">
        <v>401</v>
      </c>
      <c r="D23" s="23">
        <f>3562900.38/314</f>
        <v>11346.816496815287</v>
      </c>
      <c r="E23" s="23">
        <f>4031371/333</f>
        <v>12106.21921921922</v>
      </c>
      <c r="F23" s="23">
        <f>19072993.49/1633.14</f>
        <v>11678.725332794493</v>
      </c>
      <c r="G23" s="23">
        <f>20211079/1824</f>
        <v>11080.635416666666</v>
      </c>
      <c r="H23" s="18">
        <f>36.1/314</f>
        <v>0.11496815286624204</v>
      </c>
      <c r="I23" s="18">
        <f>44.5/333</f>
        <v>0.13363363363363365</v>
      </c>
      <c r="J23" s="22">
        <v>0.11</v>
      </c>
      <c r="K23" s="22">
        <v>0.1</v>
      </c>
      <c r="L23" t="s">
        <v>419</v>
      </c>
    </row>
    <row r="24" spans="1:12" x14ac:dyDescent="0.25">
      <c r="A24" s="2">
        <v>31311</v>
      </c>
      <c r="B24" s="1" t="s">
        <v>310</v>
      </c>
      <c r="C24" t="s">
        <v>402</v>
      </c>
      <c r="D24" s="23">
        <f>4217798.41/436.95</f>
        <v>9652.8170500057222</v>
      </c>
      <c r="E24" s="23">
        <f>4380629/429.5</f>
        <v>10199.369033760186</v>
      </c>
      <c r="F24" s="23">
        <f>19072993.49/1633.14</f>
        <v>11678.725332794493</v>
      </c>
      <c r="G24" s="23">
        <f>20211079/1824</f>
        <v>11080.635416666666</v>
      </c>
      <c r="H24" s="18">
        <f>38.7/436.95</f>
        <v>8.8568486096807425E-2</v>
      </c>
      <c r="I24" s="18">
        <f>38.3/429.5</f>
        <v>8.9173457508731083E-2</v>
      </c>
      <c r="J24" s="22">
        <v>0.11</v>
      </c>
      <c r="K24" s="22">
        <v>0.1</v>
      </c>
      <c r="L24" t="s">
        <v>419</v>
      </c>
    </row>
    <row r="25" spans="1:12" x14ac:dyDescent="0.25">
      <c r="A25" s="2">
        <v>24404</v>
      </c>
      <c r="B25" s="1" t="s">
        <v>325</v>
      </c>
      <c r="C25" t="s">
        <v>403</v>
      </c>
      <c r="D25" s="31">
        <v>9528</v>
      </c>
      <c r="E25" s="31">
        <v>9147</v>
      </c>
      <c r="F25" s="31">
        <v>9500</v>
      </c>
      <c r="G25" s="31">
        <v>10000</v>
      </c>
      <c r="H25">
        <v>20.5</v>
      </c>
      <c r="I25">
        <v>20.98</v>
      </c>
      <c r="J25">
        <v>334</v>
      </c>
      <c r="K25">
        <v>348</v>
      </c>
      <c r="L25" t="s">
        <v>419</v>
      </c>
    </row>
    <row r="26" spans="1:12" x14ac:dyDescent="0.25">
      <c r="A26" s="2">
        <v>24404</v>
      </c>
      <c r="B26" s="1" t="s">
        <v>325</v>
      </c>
      <c r="C26" t="s">
        <v>404</v>
      </c>
      <c r="D26" s="31">
        <v>9553</v>
      </c>
      <c r="E26" s="31">
        <v>9910</v>
      </c>
      <c r="F26" s="31">
        <v>9500</v>
      </c>
      <c r="G26" s="31">
        <v>10000</v>
      </c>
      <c r="H26">
        <v>14.5</v>
      </c>
      <c r="I26">
        <v>14.12</v>
      </c>
      <c r="J26">
        <v>183</v>
      </c>
      <c r="K26">
        <v>196</v>
      </c>
      <c r="L26" t="s">
        <v>419</v>
      </c>
    </row>
    <row r="27" spans="1:12" x14ac:dyDescent="0.25">
      <c r="A27" s="2">
        <v>17402</v>
      </c>
      <c r="B27" s="1" t="s">
        <v>336</v>
      </c>
      <c r="C27" t="s">
        <v>405</v>
      </c>
      <c r="D27" s="18">
        <v>18964.740000000002</v>
      </c>
      <c r="E27" s="18">
        <v>19838.88</v>
      </c>
      <c r="F27" s="18">
        <v>15367.74</v>
      </c>
      <c r="G27" s="18">
        <v>15255.93</v>
      </c>
      <c r="H27" s="25">
        <v>6.7799999999999999E-2</v>
      </c>
      <c r="I27" s="25">
        <v>5.5E-2</v>
      </c>
      <c r="J27" s="29">
        <v>0.108</v>
      </c>
      <c r="K27" s="30">
        <v>0.111</v>
      </c>
      <c r="L27" t="s">
        <v>419</v>
      </c>
    </row>
    <row r="28" spans="1:12" x14ac:dyDescent="0.25">
      <c r="A28" s="2">
        <v>17402</v>
      </c>
      <c r="B28" s="1" t="s">
        <v>336</v>
      </c>
      <c r="C28" t="s">
        <v>406</v>
      </c>
      <c r="D28" s="18">
        <v>15590.93</v>
      </c>
      <c r="E28" s="18">
        <v>15944.63</v>
      </c>
      <c r="F28" s="18">
        <v>15367.74</v>
      </c>
      <c r="G28" s="18">
        <v>15255.93</v>
      </c>
      <c r="H28" s="26">
        <v>8.2699999999999996E-2</v>
      </c>
      <c r="I28" s="26">
        <v>8.2699999999999996E-2</v>
      </c>
      <c r="J28" s="29">
        <v>0.108</v>
      </c>
      <c r="K28" s="30">
        <v>0.111</v>
      </c>
      <c r="L28" t="s">
        <v>419</v>
      </c>
    </row>
    <row r="29" spans="1:12" x14ac:dyDescent="0.25">
      <c r="A29" s="2">
        <v>27416</v>
      </c>
      <c r="B29" s="1" t="s">
        <v>352</v>
      </c>
      <c r="C29" t="s">
        <v>407</v>
      </c>
      <c r="D29" s="18">
        <v>9456.6299999999992</v>
      </c>
      <c r="E29" s="18">
        <v>9678.92</v>
      </c>
      <c r="F29" s="18">
        <v>13034.88</v>
      </c>
      <c r="G29" s="18">
        <v>12775.87</v>
      </c>
      <c r="H29" s="22">
        <v>8.5709999999999995E-2</v>
      </c>
      <c r="I29" s="22">
        <v>9.2499999999999999E-2</v>
      </c>
      <c r="J29" s="22">
        <v>0.1038</v>
      </c>
      <c r="K29" s="22">
        <v>0.1061</v>
      </c>
      <c r="L29" t="s">
        <v>419</v>
      </c>
    </row>
    <row r="30" spans="1:12" x14ac:dyDescent="0.25">
      <c r="A30" s="2">
        <v>27416</v>
      </c>
      <c r="B30" s="1" t="s">
        <v>352</v>
      </c>
      <c r="C30" t="s">
        <v>408</v>
      </c>
      <c r="D30" s="18">
        <v>8202.8700000000008</v>
      </c>
      <c r="E30" s="18">
        <v>8311.75</v>
      </c>
      <c r="F30" s="18">
        <v>13034.88</v>
      </c>
      <c r="G30" s="18">
        <v>12775.87</v>
      </c>
      <c r="H30" s="22">
        <v>7.3899999999999993E-2</v>
      </c>
      <c r="I30" s="22">
        <v>7.9699999999999993E-2</v>
      </c>
      <c r="J30" s="22">
        <v>0.1038</v>
      </c>
      <c r="K30" s="22">
        <v>0.1061</v>
      </c>
      <c r="L30" t="s">
        <v>419</v>
      </c>
    </row>
    <row r="31" spans="1:12" x14ac:dyDescent="0.25">
      <c r="A31" s="2" t="s">
        <v>48</v>
      </c>
      <c r="B31" s="1" t="s">
        <v>361</v>
      </c>
      <c r="C31" t="s">
        <v>409</v>
      </c>
      <c r="D31" s="18">
        <v>13297</v>
      </c>
      <c r="E31" s="18">
        <v>13066</v>
      </c>
      <c r="F31" s="18">
        <v>9917</v>
      </c>
      <c r="G31" s="18">
        <v>9580</v>
      </c>
      <c r="H31" s="22">
        <v>0.13</v>
      </c>
      <c r="I31" s="22">
        <v>0.14000000000000001</v>
      </c>
      <c r="J31" s="22">
        <v>0.1</v>
      </c>
      <c r="K31" s="22">
        <v>0.1</v>
      </c>
      <c r="L31" t="s">
        <v>419</v>
      </c>
    </row>
    <row r="32" spans="1:12" x14ac:dyDescent="0.25">
      <c r="A32" s="2" t="s">
        <v>48</v>
      </c>
      <c r="B32" s="1" t="s">
        <v>361</v>
      </c>
      <c r="C32" t="s">
        <v>410</v>
      </c>
      <c r="D32" s="18">
        <v>3004</v>
      </c>
      <c r="E32" s="18">
        <v>3312</v>
      </c>
      <c r="F32" s="18">
        <v>9917</v>
      </c>
      <c r="G32" s="18">
        <v>9580</v>
      </c>
      <c r="H32" s="22">
        <v>0.03</v>
      </c>
      <c r="I32" s="22">
        <v>0.04</v>
      </c>
      <c r="J32" s="22">
        <v>0.1</v>
      </c>
      <c r="K32" s="22">
        <v>0.1</v>
      </c>
      <c r="L32" t="s">
        <v>419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9B93A-5A18-47CF-8777-1F1C3F86F3B9}">
  <dimension ref="A1"/>
  <sheetViews>
    <sheetView workbookViewId="0">
      <selection activeCell="I10" sqref="I10"/>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LEA MOE data</vt:lpstr>
      <vt:lpstr>HP school data</vt:lpstr>
      <vt:lpstr>LEA notifications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MOE Exemption Data</dc:title>
  <dc:creator>Becky McLean;OSPI</dc:creator>
  <cp:lastModifiedBy>Carrie Hert</cp:lastModifiedBy>
  <dcterms:created xsi:type="dcterms:W3CDTF">2022-03-31T19:03:49Z</dcterms:created>
  <dcterms:modified xsi:type="dcterms:W3CDTF">2023-07-13T21:35:18Z</dcterms:modified>
</cp:coreProperties>
</file>