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 Drive Files\Safety Net\2023-24\Bulletins and Forms\"/>
    </mc:Choice>
  </mc:AlternateContent>
  <xr:revisionPtr revIDLastSave="0" documentId="13_ncr:1_{C71DE76C-50CD-4F41-8A45-4C80CECD7A01}" xr6:coauthVersionLast="47" xr6:coauthVersionMax="47" xr10:uidLastSave="{00000000-0000-0000-0000-000000000000}"/>
  <bookViews>
    <workbookView xWindow="-120" yWindow="-120" windowWidth="29040" windowHeight="17640" xr2:uid="{FAB25AD5-D5A7-47DD-9127-3C3C7C0EDE1A}"/>
  </bookViews>
  <sheets>
    <sheet name="Medicaid Reimbursement Calc" sheetId="2" r:id="rId1"/>
  </sheets>
  <definedNames>
    <definedName name="_Min15">'Medicaid Reimbursement Calc'!$V$13:$V$46</definedName>
    <definedName name="_Min30">'Medicaid Reimbursement Calc'!$AB$13:$AB$23</definedName>
    <definedName name="_Min60">'Medicaid Reimbursement Calc'!$Z$13:$Z$23</definedName>
    <definedName name="_Nurse">'Medicaid Reimbursement Calc'!$AD$13:$AD$46</definedName>
    <definedName name="_Val15">'Medicaid Reimbursement Calc'!$Y$13:$Y$46</definedName>
    <definedName name="_Val30">'Medicaid Reimbursement Calc'!$AC$13:$AC$23</definedName>
    <definedName name="_Val60">'Medicaid Reimbursement Calc'!$AA$13:$AA$23</definedName>
    <definedName name="_xlnm.Print_Area" localSheetId="0">'Medicaid Reimbursement Calc'!$A$1:$J$105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5" i="2" l="1"/>
  <c r="I104" i="2"/>
  <c r="I103" i="2"/>
  <c r="I102" i="2"/>
  <c r="J102" i="2" s="1"/>
  <c r="I101" i="2"/>
  <c r="I100" i="2"/>
  <c r="I99" i="2"/>
  <c r="J99" i="2" s="1"/>
  <c r="I98" i="2"/>
  <c r="J98" i="2" s="1"/>
  <c r="I97" i="2"/>
  <c r="I96" i="2"/>
  <c r="J96" i="2" s="1"/>
  <c r="I95" i="2"/>
  <c r="J95" i="2" s="1"/>
  <c r="I94" i="2"/>
  <c r="I93" i="2"/>
  <c r="J93" i="2" s="1"/>
  <c r="I92" i="2"/>
  <c r="I91" i="2"/>
  <c r="I90" i="2"/>
  <c r="J90" i="2" s="1"/>
  <c r="I89" i="2"/>
  <c r="J89" i="2" s="1"/>
  <c r="I88" i="2"/>
  <c r="J88" i="2" s="1"/>
  <c r="I87" i="2"/>
  <c r="J87" i="2" s="1"/>
  <c r="I86" i="2"/>
  <c r="J86" i="2" s="1"/>
  <c r="I85" i="2"/>
  <c r="J85" i="2" s="1"/>
  <c r="I84" i="2"/>
  <c r="J84" i="2" s="1"/>
  <c r="I83" i="2"/>
  <c r="J83" i="2" s="1"/>
  <c r="I82" i="2"/>
  <c r="J82" i="2" s="1"/>
  <c r="I81" i="2"/>
  <c r="J81" i="2" s="1"/>
  <c r="J80" i="2"/>
  <c r="I80" i="2"/>
  <c r="J79" i="2"/>
  <c r="I79" i="2"/>
  <c r="I78" i="2"/>
  <c r="J78" i="2" s="1"/>
  <c r="I77" i="2"/>
  <c r="I76" i="2"/>
  <c r="I75" i="2"/>
  <c r="I74" i="2"/>
  <c r="J74" i="2" s="1"/>
  <c r="I73" i="2"/>
  <c r="J73" i="2" s="1"/>
  <c r="J72" i="2"/>
  <c r="I72" i="2"/>
  <c r="I71" i="2"/>
  <c r="J71" i="2" s="1"/>
  <c r="I70" i="2"/>
  <c r="J70" i="2" s="1"/>
  <c r="I69" i="2"/>
  <c r="I68" i="2"/>
  <c r="J68" i="2" s="1"/>
  <c r="I67" i="2"/>
  <c r="J67" i="2" s="1"/>
  <c r="I66" i="2"/>
  <c r="J66" i="2" s="1"/>
  <c r="I65" i="2"/>
  <c r="J65" i="2" s="1"/>
  <c r="I64" i="2"/>
  <c r="J64" i="2" s="1"/>
  <c r="J63" i="2"/>
  <c r="I63" i="2"/>
  <c r="I62" i="2"/>
  <c r="J62" i="2" s="1"/>
  <c r="I61" i="2"/>
  <c r="I60" i="2"/>
  <c r="J60" i="2" s="1"/>
  <c r="I59" i="2"/>
  <c r="J59" i="2" s="1"/>
  <c r="I58" i="2"/>
  <c r="J58" i="2" s="1"/>
  <c r="I57" i="2"/>
  <c r="J57" i="2" s="1"/>
  <c r="I56" i="2"/>
  <c r="J56" i="2" s="1"/>
  <c r="I55" i="2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J47" i="2"/>
  <c r="I47" i="2"/>
  <c r="J46" i="2"/>
  <c r="I46" i="2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I28" i="2"/>
  <c r="J28" i="2" s="1"/>
  <c r="I27" i="2"/>
  <c r="J27" i="2" s="1"/>
  <c r="I26" i="2"/>
  <c r="J26" i="2" s="1"/>
  <c r="I25" i="2"/>
  <c r="J24" i="2"/>
  <c r="I24" i="2"/>
  <c r="J23" i="2"/>
  <c r="I23" i="2"/>
  <c r="J22" i="2"/>
  <c r="I22" i="2"/>
  <c r="I21" i="2"/>
  <c r="I20" i="2"/>
  <c r="I19" i="2"/>
  <c r="I18" i="2"/>
  <c r="J18" i="2" s="1"/>
  <c r="I17" i="2"/>
  <c r="I16" i="2"/>
  <c r="J16" i="2" s="1"/>
  <c r="J15" i="2"/>
  <c r="I15" i="2"/>
  <c r="I14" i="2"/>
  <c r="J14" i="2" s="1"/>
  <c r="I13" i="2"/>
  <c r="J19" i="2" l="1"/>
  <c r="J75" i="2"/>
  <c r="J91" i="2"/>
  <c r="J21" i="2"/>
  <c r="J92" i="2"/>
  <c r="J100" i="2"/>
  <c r="J94" i="2"/>
  <c r="J29" i="2"/>
  <c r="J103" i="2"/>
  <c r="J101" i="2"/>
  <c r="J17" i="2"/>
  <c r="J104" i="2"/>
  <c r="J61" i="2"/>
  <c r="J97" i="2"/>
  <c r="J69" i="2"/>
  <c r="J76" i="2"/>
  <c r="J20" i="2"/>
  <c r="J25" i="2"/>
  <c r="J77" i="2"/>
  <c r="J13" i="2"/>
</calcChain>
</file>

<file path=xl/sharedStrings.xml><?xml version="1.0" encoding="utf-8"?>
<sst xmlns="http://schemas.openxmlformats.org/spreadsheetml/2006/main" count="321" uniqueCount="111">
  <si>
    <t>Medicaid Reimbursement Calculator</t>
  </si>
  <si>
    <t>Districts are responsible for all data entry and calculation verification as well as updating billing rates.</t>
  </si>
  <si>
    <t>How to use this calculator:</t>
  </si>
  <si>
    <t xml:space="preserve">1. Locate the Code that corresponds to the service being provided. </t>
  </si>
  <si>
    <r>
      <t xml:space="preserve">2. If the service billing unit is </t>
    </r>
    <r>
      <rPr>
        <b/>
        <sz val="11"/>
        <rFont val="Segoe UI"/>
        <family val="2"/>
      </rPr>
      <t>Flat Rate</t>
    </r>
    <r>
      <rPr>
        <sz val="11"/>
        <rFont val="Segoe UI"/>
        <family val="2"/>
      </rPr>
      <t xml:space="preserve">, insert </t>
    </r>
    <r>
      <rPr>
        <b/>
        <sz val="11"/>
        <rFont val="Segoe UI"/>
        <family val="2"/>
      </rPr>
      <t>Encounters per Week</t>
    </r>
    <r>
      <rPr>
        <sz val="11"/>
        <rFont val="Segoe UI"/>
        <family val="2"/>
      </rPr>
      <t xml:space="preserve"> and </t>
    </r>
    <r>
      <rPr>
        <b/>
        <sz val="11"/>
        <rFont val="Segoe UI"/>
        <family val="2"/>
      </rPr>
      <t># of Weeks Receiving Services.</t>
    </r>
  </si>
  <si>
    <r>
      <t xml:space="preserve">3. If the service billing unit is in minutes, insert </t>
    </r>
    <r>
      <rPr>
        <b/>
        <sz val="11"/>
        <rFont val="Segoe UI"/>
        <family val="2"/>
      </rPr>
      <t xml:space="preserve">Duration of Encounter in Minutes, Encounters per Week </t>
    </r>
    <r>
      <rPr>
        <sz val="11"/>
        <rFont val="Segoe UI"/>
        <family val="2"/>
      </rPr>
      <t xml:space="preserve">and </t>
    </r>
    <r>
      <rPr>
        <b/>
        <sz val="11"/>
        <rFont val="Segoe UI"/>
        <family val="2"/>
      </rPr>
      <t># of Weeks Receiving Services</t>
    </r>
    <r>
      <rPr>
        <sz val="11"/>
        <rFont val="Segoe UI"/>
        <family val="2"/>
      </rPr>
      <t xml:space="preserve">. </t>
    </r>
  </si>
  <si>
    <r>
      <t xml:space="preserve">4. The </t>
    </r>
    <r>
      <rPr>
        <b/>
        <sz val="11"/>
        <rFont val="Segoe UI"/>
        <family val="2"/>
      </rPr>
      <t xml:space="preserve">MEDICAID REIMBURSEMENT CALCULATOR </t>
    </r>
    <r>
      <rPr>
        <sz val="11"/>
        <rFont val="Segoe UI"/>
        <family val="2"/>
      </rPr>
      <t>will automatically compute all totals.</t>
    </r>
  </si>
  <si>
    <t>Service</t>
  </si>
  <si>
    <t>Code</t>
  </si>
  <si>
    <t>Brief Description</t>
  </si>
  <si>
    <t>Maximum Allowable Fee</t>
  </si>
  <si>
    <t>Duration of Encounter in Minutes</t>
  </si>
  <si>
    <t>Encounters Per Week</t>
  </si>
  <si>
    <t># of Weeks Receiving Services</t>
  </si>
  <si>
    <t>Billing Unit in Minutes</t>
  </si>
  <si>
    <t>Total Encounters</t>
  </si>
  <si>
    <t>Medicaid Reimbursement</t>
  </si>
  <si>
    <t>Min15</t>
  </si>
  <si>
    <t>Val15</t>
  </si>
  <si>
    <t>Min60</t>
  </si>
  <si>
    <t>Val60</t>
  </si>
  <si>
    <t>Min30</t>
  </si>
  <si>
    <t>Val30</t>
  </si>
  <si>
    <t>Nurse</t>
  </si>
  <si>
    <t>Audiology</t>
  </si>
  <si>
    <t>Speech/hearing therapy, individual</t>
  </si>
  <si>
    <t>NA</t>
  </si>
  <si>
    <t>Flat Rate</t>
  </si>
  <si>
    <t>Speech/hearing therapy, group</t>
  </si>
  <si>
    <t>Evaluation of speech fluency</t>
  </si>
  <si>
    <t>Evaluate speech production</t>
  </si>
  <si>
    <t>Speech sound lang comprehen</t>
  </si>
  <si>
    <t>Behavral qualit analys voice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</si>
  <si>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</si>
  <si>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</si>
  <si>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</si>
  <si>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</si>
  <si>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</si>
  <si>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</si>
  <si>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Tympanometry</t>
  </si>
  <si>
    <t>Acoustic reflex testing, threshold</t>
  </si>
  <si>
    <t>Acoustic immittance testing</t>
  </si>
  <si>
    <t>Visual audiometry (vra)</t>
  </si>
  <si>
    <t>Conditioning play audiometry</t>
  </si>
  <si>
    <t>Evoked auditory test limited</t>
  </si>
  <si>
    <t>Evoked auditory tst complete</t>
  </si>
  <si>
    <t>Auditory function 60 min</t>
  </si>
  <si>
    <t>Auditory function + 15 min</t>
  </si>
  <si>
    <t>Sensory integration</t>
  </si>
  <si>
    <t>S9152</t>
  </si>
  <si>
    <t>Speech therapy re-eval</t>
  </si>
  <si>
    <t>Counseling</t>
  </si>
  <si>
    <t>Psych diagnostic evaluation</t>
  </si>
  <si>
    <t>S9445</t>
  </si>
  <si>
    <t>Pt education noc individ</t>
  </si>
  <si>
    <t>S9446</t>
  </si>
  <si>
    <t>Pt education noc group</t>
  </si>
  <si>
    <t>Nursing</t>
  </si>
  <si>
    <t>T1001</t>
  </si>
  <si>
    <t>Nursing assessment/evaluation</t>
  </si>
  <si>
    <t>T1002</t>
  </si>
  <si>
    <t>RN services up to 15 minutes</t>
  </si>
  <si>
    <t>T1003</t>
  </si>
  <si>
    <t>LPN/LVN services up to 15 minutes</t>
  </si>
  <si>
    <t>OT</t>
  </si>
  <si>
    <t>Range of motion measurements</t>
  </si>
  <si>
    <t>Therapeutic exercises</t>
  </si>
  <si>
    <t>Neuromuscular reeducation</t>
  </si>
  <si>
    <t>Group therapeutic procedures</t>
  </si>
  <si>
    <t>OT eval low complex, 30 min</t>
  </si>
  <si>
    <t>OT eval mod complex, 45 min</t>
  </si>
  <si>
    <t>OT eval high complex, 60 min</t>
  </si>
  <si>
    <t>OT re-eval est plan care</t>
  </si>
  <si>
    <t>Therapeutic activities</t>
  </si>
  <si>
    <t>Self-care management training</t>
  </si>
  <si>
    <t>Community/work reintegration</t>
  </si>
  <si>
    <t>Wheelchair management training</t>
  </si>
  <si>
    <t>Physical performance test</t>
  </si>
  <si>
    <t>Assistive technology assess</t>
  </si>
  <si>
    <t>Orthotic management and training</t>
  </si>
  <si>
    <t>Prosthetic training</t>
  </si>
  <si>
    <t>Orthc/prostc mgmt sbsq enc</t>
  </si>
  <si>
    <t>Psych</t>
  </si>
  <si>
    <t>Psycl tst eval phys/qhp 1st</t>
  </si>
  <si>
    <t>Psycl tst eval phys/qhp ea</t>
  </si>
  <si>
    <t>Psycl/nrpsyc tst phy/qhp 1st</t>
  </si>
  <si>
    <t>Psycl/nrpsyc tst phy/qhp ea</t>
  </si>
  <si>
    <t>Pt education noc individual</t>
  </si>
  <si>
    <t>PT</t>
  </si>
  <si>
    <t>Gait training therapy</t>
  </si>
  <si>
    <t>Massage therapy</t>
  </si>
  <si>
    <t>Physical medicine procedure</t>
  </si>
  <si>
    <t>PT eval low complex, 20 min</t>
  </si>
  <si>
    <t>PT eval mod complex, 30 min</t>
  </si>
  <si>
    <t>PT eval high complex, 45 min</t>
  </si>
  <si>
    <t>PT re-eval est plan care</t>
  </si>
  <si>
    <t>Self care mngment training</t>
  </si>
  <si>
    <t>Wheelchair mgmt training</t>
  </si>
  <si>
    <t>Orthotic mgmt and training</t>
  </si>
  <si>
    <t>SL Therapy</t>
  </si>
  <si>
    <t>Accoustic immittance testing</t>
  </si>
  <si>
    <t>Ex for speech device rx 1hr</t>
  </si>
  <si>
    <t>EX for speech device rx addl</t>
  </si>
  <si>
    <t>Use of speech device services</t>
  </si>
  <si>
    <t>Evaluate swallowing function</t>
  </si>
  <si>
    <t>Telemedicine</t>
  </si>
  <si>
    <t>Q3014</t>
  </si>
  <si>
    <t>Telehealth facility fee</t>
  </si>
  <si>
    <t>Rates effective - 7/1/2023</t>
  </si>
  <si>
    <t>Enter SSID here</t>
  </si>
  <si>
    <r>
      <rPr>
        <b/>
        <sz val="11"/>
        <rFont val="Segoe UI"/>
        <family val="2"/>
      </rPr>
      <t>Total (for use on Worksheet C Summary)</t>
    </r>
    <r>
      <rPr>
        <sz val="11"/>
        <rFont val="Segoe UI"/>
        <family val="2"/>
      </rPr>
      <t xml:space="preserve">
70% of this total will be calculated in the Worksheet C Summary form in the EGMS application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</si>
</sst>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color rgb="FFC00000"/>
      <name val="Segoe UI"/>
      <family val="2"/>
    </font>
    <font>
      <sz val="11"/>
      <color rgb="FFC00000"/>
      <name val="Segoe UI"/>
      <family val="2"/>
    </font>
    <font>
      <b/>
      <sz val="11"/>
      <color rgb="FF0070C0"/>
      <name val="Segoe UI"/>
      <family val="2"/>
    </font>
    <font>
      <sz val="11"/>
      <color rgb="FF0070C0"/>
      <name val="Segoe UI"/>
      <family val="2"/>
    </font>
    <font>
      <sz val="11"/>
      <name val="Segoe UI"/>
      <family val="2"/>
    </font>
    <font>
      <sz val="8"/>
      <name val="Segoe UI"/>
      <family val="2"/>
    </font>
    <font>
      <sz val="9"/>
      <name val="Tms Rmn"/>
    </font>
    <font>
      <b/>
      <sz val="10"/>
      <name val="Segoe UI"/>
      <family val="2"/>
    </font>
    <font>
      <sz val="10"/>
      <name val="Segoe UI"/>
      <family val="2"/>
    </font>
    <font>
      <sz val="10"/>
      <color indexed="8"/>
      <name val="Arial"/>
      <family val="2"/>
    </font>
    <font>
      <sz val="10"/>
      <color indexed="8"/>
      <name val="Segoe UI"/>
      <family val="2"/>
    </font>
    <font>
      <b/>
      <sz val="14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4" fillId="0" borderId="0"/>
  </cellStyleXfs>
  <cellXfs count="4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1" fillId="0" borderId="0" xfId="1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right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0" xfId="1" applyFont="1"/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164" fontId="10" fillId="0" borderId="0" xfId="1" applyNumberFormat="1" applyFont="1" applyAlignment="1">
      <alignment horizontal="right"/>
    </xf>
    <xf numFmtId="0" fontId="10" fillId="0" borderId="0" xfId="1" applyFont="1"/>
    <xf numFmtId="164" fontId="2" fillId="0" borderId="0" xfId="2" applyNumberFormat="1" applyFont="1" applyAlignment="1">
      <alignment horizontal="center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4" fillId="0" borderId="0" xfId="1" applyFont="1" applyProtection="1">
      <protection locked="0"/>
    </xf>
    <xf numFmtId="0" fontId="13" fillId="0" borderId="2" xfId="1" applyFont="1" applyBorder="1" applyAlignment="1">
      <alignment horizontal="left"/>
    </xf>
    <xf numFmtId="0" fontId="13" fillId="0" borderId="2" xfId="1" applyFont="1" applyBorder="1" applyAlignment="1">
      <alignment horizontal="center"/>
    </xf>
    <xf numFmtId="0" fontId="13" fillId="0" borderId="2" xfId="1" applyFont="1" applyBorder="1"/>
    <xf numFmtId="164" fontId="15" fillId="0" borderId="3" xfId="3" applyNumberFormat="1" applyFont="1" applyBorder="1" applyAlignment="1">
      <alignment horizontal="right" wrapText="1"/>
    </xf>
    <xf numFmtId="0" fontId="13" fillId="0" borderId="2" xfId="1" applyFont="1" applyBorder="1" applyAlignment="1" applyProtection="1">
      <alignment horizontal="center"/>
      <protection locked="0"/>
    </xf>
    <xf numFmtId="164" fontId="13" fillId="0" borderId="2" xfId="1" applyNumberFormat="1" applyFont="1" applyBorder="1" applyProtection="1">
      <protection locked="0"/>
    </xf>
    <xf numFmtId="0" fontId="13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horizontal="center"/>
    </xf>
    <xf numFmtId="0" fontId="13" fillId="2" borderId="1" xfId="1" applyFont="1" applyFill="1" applyBorder="1"/>
    <xf numFmtId="164" fontId="13" fillId="3" borderId="2" xfId="1" applyNumberFormat="1" applyFont="1" applyFill="1" applyBorder="1" applyProtection="1">
      <protection locked="0"/>
    </xf>
    <xf numFmtId="0" fontId="13" fillId="3" borderId="1" xfId="1" applyFont="1" applyFill="1" applyBorder="1" applyAlignment="1" applyProtection="1">
      <alignment horizontal="center"/>
      <protection locked="0"/>
    </xf>
    <xf numFmtId="0" fontId="13" fillId="3" borderId="2" xfId="1" applyFont="1" applyFill="1" applyBorder="1" applyAlignment="1" applyProtection="1">
      <alignment horizontal="center"/>
      <protection locked="0"/>
    </xf>
    <xf numFmtId="0" fontId="13" fillId="2" borderId="2" xfId="1" applyFont="1" applyFill="1" applyBorder="1" applyAlignment="1">
      <alignment horizontal="center"/>
    </xf>
    <xf numFmtId="0" fontId="13" fillId="0" borderId="0" xfId="1" applyFont="1" applyAlignment="1">
      <alignment horizontal="right"/>
    </xf>
    <xf numFmtId="164" fontId="16" fillId="0" borderId="1" xfId="1" applyNumberFormat="1" applyFont="1" applyBorder="1" applyAlignment="1" applyProtection="1">
      <alignment vertical="center"/>
      <protection locked="0"/>
    </xf>
    <xf numFmtId="0" fontId="9" fillId="0" borderId="4" xfId="1" applyFont="1" applyBorder="1" applyAlignment="1">
      <alignment horizontal="right" wrapText="1"/>
    </xf>
    <xf numFmtId="0" fontId="9" fillId="0" borderId="5" xfId="1" applyFont="1" applyBorder="1" applyAlignment="1">
      <alignment horizontal="right" wrapText="1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</cellXfs>
  <cellStyles count="4">
    <cellStyle name="Normal" xfId="0" builtinId="0"/>
    <cellStyle name="Normal 2" xfId="1" xr:uid="{C90C22BB-069F-4B60-A509-D7E76A7F26BD}"/>
    <cellStyle name="Normal_Sheet1" xfId="2" xr:uid="{B20156B2-6088-4E5A-896A-56B91E6B892A}"/>
    <cellStyle name="Normal_Sheet2" xfId="3" xr:uid="{1DE28BAB-023F-4B33-999A-1B7E6E9A5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2A778-A683-4059-BDAC-E47612AF9CE4}">
  <sheetPr codeName="Sheet3">
    <tabColor theme="6" tint="0.39997558519241921"/>
  </sheetPr>
  <dimension ref="A1:AD105"/>
  <sheetViews>
    <sheetView tabSelected="1" zoomScaleNormal="100" workbookViewId="0">
      <pane ySplit="12" topLeftCell="A84" activePane="bottomLeft" state="frozen"/>
      <selection activeCell="E15" sqref="E15"/>
      <selection pane="bottomLeft" activeCell="A11" sqref="A11:C11"/>
    </sheetView>
  </sheetViews>
  <sheetFormatPr defaultRowHeight="16.5" x14ac:dyDescent="0.3"/>
  <cols>
    <col min="1" max="1" width="17.28515625" style="3" customWidth="1"/>
    <col min="2" max="2" width="6.42578125" style="3" bestFit="1" customWidth="1"/>
    <col min="3" max="3" width="30.85546875" style="3" bestFit="1" customWidth="1"/>
    <col min="4" max="4" width="12.85546875" style="3" customWidth="1"/>
    <col min="5" max="5" width="12.28515625" style="3" customWidth="1"/>
    <col min="6" max="6" width="11.85546875" style="3" customWidth="1"/>
    <col min="7" max="7" width="11.5703125" style="3" customWidth="1"/>
    <col min="8" max="8" width="9" style="3" customWidth="1"/>
    <col min="9" max="9" width="12.5703125" style="3" customWidth="1"/>
    <col min="10" max="10" width="15" style="3" customWidth="1"/>
    <col min="11" max="21" width="9.140625" style="3"/>
    <col min="22" max="30" width="9.140625" style="3" hidden="1" customWidth="1"/>
    <col min="31" max="16384" width="9.140625" style="3"/>
  </cols>
  <sheetData>
    <row r="1" spans="1:30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2"/>
      <c r="N1" s="2"/>
      <c r="O1" s="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</row>
    <row r="2" spans="1:30" x14ac:dyDescent="0.3">
      <c r="A2" s="40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5"/>
      <c r="L2" s="5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</row>
    <row r="3" spans="1:30" x14ac:dyDescent="0.3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5"/>
      <c r="L3" s="5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</row>
    <row r="4" spans="1:30" x14ac:dyDescent="0.3">
      <c r="A4" s="6"/>
      <c r="B4" s="6"/>
      <c r="C4" s="6"/>
      <c r="D4" s="7"/>
      <c r="E4" s="6"/>
      <c r="F4" s="6"/>
      <c r="G4" s="6"/>
      <c r="H4" s="6"/>
      <c r="I4" s="6"/>
      <c r="J4" s="4"/>
      <c r="K4" s="5"/>
      <c r="L4" s="5"/>
      <c r="N4" s="5"/>
      <c r="O4" s="5"/>
      <c r="P4" s="5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</row>
    <row r="5" spans="1:30" x14ac:dyDescent="0.3">
      <c r="A5" s="8" t="s">
        <v>2</v>
      </c>
      <c r="B5" s="8"/>
      <c r="C5" s="9"/>
      <c r="D5" s="8"/>
      <c r="E5" s="9"/>
      <c r="F5" s="9"/>
      <c r="G5" s="9"/>
      <c r="H5" s="9"/>
      <c r="I5" s="9"/>
      <c r="J5" s="8"/>
      <c r="K5" s="5"/>
      <c r="L5" s="5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  <c r="AD5" s="4"/>
    </row>
    <row r="6" spans="1:30" x14ac:dyDescent="0.3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4"/>
      <c r="L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4"/>
      <c r="L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x14ac:dyDescent="0.3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x14ac:dyDescent="0.3">
      <c r="A9" s="10" t="s">
        <v>6</v>
      </c>
      <c r="B9" s="10"/>
      <c r="C9" s="10"/>
      <c r="D9" s="10"/>
      <c r="E9" s="10"/>
      <c r="F9" s="9"/>
      <c r="G9" s="9"/>
      <c r="H9" s="9"/>
      <c r="I9" s="9"/>
      <c r="J9" s="8"/>
      <c r="K9" s="4"/>
      <c r="L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x14ac:dyDescent="0.3">
      <c r="A10" s="11"/>
      <c r="B10" s="12"/>
      <c r="C10" s="12"/>
      <c r="D10" s="13"/>
      <c r="E10" s="12"/>
      <c r="F10" s="12"/>
      <c r="G10" s="12"/>
      <c r="H10" s="12"/>
      <c r="I10" s="12"/>
      <c r="J10" s="14"/>
      <c r="K10" s="4"/>
      <c r="L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x14ac:dyDescent="0.3">
      <c r="A11" s="36" t="s">
        <v>109</v>
      </c>
      <c r="B11" s="37"/>
      <c r="C11" s="38"/>
      <c r="D11" s="15"/>
      <c r="E11" s="9"/>
      <c r="F11" s="9"/>
      <c r="G11" s="9"/>
      <c r="H11" s="9"/>
      <c r="I11" s="9"/>
      <c r="J11" s="10"/>
      <c r="K11" s="4"/>
      <c r="L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42.75" x14ac:dyDescent="0.3">
      <c r="A12" s="16" t="s">
        <v>7</v>
      </c>
      <c r="B12" s="16" t="s">
        <v>8</v>
      </c>
      <c r="C12" s="16" t="s">
        <v>9</v>
      </c>
      <c r="D12" s="17" t="s">
        <v>10</v>
      </c>
      <c r="E12" s="17" t="s">
        <v>11</v>
      </c>
      <c r="F12" s="17" t="s">
        <v>12</v>
      </c>
      <c r="G12" s="17" t="s">
        <v>13</v>
      </c>
      <c r="H12" s="17" t="s">
        <v>14</v>
      </c>
      <c r="I12" s="17" t="s">
        <v>15</v>
      </c>
      <c r="J12" s="17" t="s">
        <v>16</v>
      </c>
      <c r="K12" s="18"/>
      <c r="L12" s="18"/>
      <c r="N12" s="18"/>
      <c r="O12" s="18"/>
      <c r="P12" s="18"/>
      <c r="Q12" s="18"/>
      <c r="R12" s="18"/>
      <c r="S12" s="18"/>
      <c r="T12" s="18"/>
      <c r="U12" s="18"/>
      <c r="V12" s="18" t="s">
        <v>17</v>
      </c>
      <c r="W12" s="18"/>
      <c r="X12" s="18"/>
      <c r="Y12" s="18" t="s">
        <v>18</v>
      </c>
      <c r="Z12" s="18" t="s">
        <v>19</v>
      </c>
      <c r="AA12" s="18" t="s">
        <v>20</v>
      </c>
      <c r="AB12" s="18" t="s">
        <v>21</v>
      </c>
      <c r="AC12" s="4" t="s">
        <v>22</v>
      </c>
      <c r="AD12" s="4" t="s">
        <v>23</v>
      </c>
    </row>
    <row r="13" spans="1:30" x14ac:dyDescent="0.3">
      <c r="A13" s="19" t="s">
        <v>24</v>
      </c>
      <c r="B13" s="20">
        <v>92507</v>
      </c>
      <c r="C13" s="21" t="s">
        <v>25</v>
      </c>
      <c r="D13" s="22">
        <v>44.79</v>
      </c>
      <c r="E13" s="23" t="s">
        <v>26</v>
      </c>
      <c r="F13" s="23"/>
      <c r="G13" s="23"/>
      <c r="H13" s="20" t="s">
        <v>27</v>
      </c>
      <c r="I13" s="20">
        <f t="shared" ref="I13:I76" si="0">F13*G13</f>
        <v>0</v>
      </c>
      <c r="J13" s="24">
        <f t="shared" ref="J13:J31" si="1">D13*I13</f>
        <v>0</v>
      </c>
      <c r="K13" s="18"/>
      <c r="L13" s="18"/>
      <c r="N13" s="18"/>
      <c r="O13" s="18"/>
      <c r="P13" s="18"/>
      <c r="Q13" s="18"/>
      <c r="R13" s="18"/>
      <c r="S13" s="18"/>
      <c r="T13" s="18"/>
      <c r="U13" s="18"/>
      <c r="V13" s="18">
        <v>0</v>
      </c>
      <c r="W13" s="18"/>
      <c r="X13" s="18"/>
      <c r="Y13" s="18">
        <v>0</v>
      </c>
      <c r="Z13" s="18">
        <v>0</v>
      </c>
      <c r="AA13" s="18">
        <v>0</v>
      </c>
      <c r="AB13" s="18">
        <v>0</v>
      </c>
      <c r="AC13" s="4">
        <v>0</v>
      </c>
      <c r="AD13" s="18">
        <v>1</v>
      </c>
    </row>
    <row r="14" spans="1:30" x14ac:dyDescent="0.3">
      <c r="A14" s="25" t="s">
        <v>24</v>
      </c>
      <c r="B14" s="26">
        <v>92508</v>
      </c>
      <c r="C14" s="27" t="s">
        <v>28</v>
      </c>
      <c r="D14" s="28">
        <v>14.05</v>
      </c>
      <c r="E14" s="29" t="s">
        <v>26</v>
      </c>
      <c r="F14" s="30"/>
      <c r="G14" s="30"/>
      <c r="H14" s="26" t="s">
        <v>27</v>
      </c>
      <c r="I14" s="31">
        <f t="shared" si="0"/>
        <v>0</v>
      </c>
      <c r="J14" s="28">
        <f t="shared" si="1"/>
        <v>0</v>
      </c>
      <c r="K14" s="18"/>
      <c r="L14" s="18"/>
      <c r="N14" s="18"/>
      <c r="O14" s="18"/>
      <c r="P14" s="18"/>
      <c r="Q14" s="18"/>
      <c r="R14" s="18"/>
      <c r="S14" s="18"/>
      <c r="T14" s="18"/>
      <c r="U14" s="18"/>
      <c r="V14" s="18">
        <v>7</v>
      </c>
      <c r="W14" s="18"/>
      <c r="X14" s="18"/>
      <c r="Y14" s="4">
        <v>0</v>
      </c>
      <c r="Z14" s="18">
        <v>52</v>
      </c>
      <c r="AA14" s="4">
        <v>0</v>
      </c>
      <c r="AB14" s="4">
        <v>22</v>
      </c>
      <c r="AC14" s="4">
        <v>0</v>
      </c>
      <c r="AD14" s="4">
        <v>1</v>
      </c>
    </row>
    <row r="15" spans="1:30" x14ac:dyDescent="0.3">
      <c r="A15" s="19" t="s">
        <v>24</v>
      </c>
      <c r="B15" s="20">
        <v>92521</v>
      </c>
      <c r="C15" s="21" t="s">
        <v>29</v>
      </c>
      <c r="D15" s="22">
        <v>78.010000000000005</v>
      </c>
      <c r="E15" s="23" t="s">
        <v>26</v>
      </c>
      <c r="F15" s="23"/>
      <c r="G15" s="23"/>
      <c r="H15" s="20" t="s">
        <v>27</v>
      </c>
      <c r="I15" s="20">
        <f t="shared" si="0"/>
        <v>0</v>
      </c>
      <c r="J15" s="24">
        <f t="shared" si="1"/>
        <v>0</v>
      </c>
      <c r="K15" s="18"/>
      <c r="L15" s="18"/>
      <c r="N15" s="18"/>
      <c r="O15" s="18"/>
      <c r="P15" s="18"/>
      <c r="Q15" s="18"/>
      <c r="R15" s="18"/>
      <c r="S15" s="18"/>
      <c r="T15" s="18"/>
      <c r="U15" s="18"/>
      <c r="V15" s="18">
        <v>8</v>
      </c>
      <c r="W15" s="18"/>
      <c r="X15" s="18"/>
      <c r="Y15" s="18">
        <v>1</v>
      </c>
      <c r="Z15" s="18">
        <v>53</v>
      </c>
      <c r="AA15" s="18">
        <v>1</v>
      </c>
      <c r="AB15" s="18">
        <v>23</v>
      </c>
      <c r="AC15" s="4">
        <v>1</v>
      </c>
      <c r="AD15" s="18">
        <v>1</v>
      </c>
    </row>
    <row r="16" spans="1:30" x14ac:dyDescent="0.3">
      <c r="A16" s="25" t="s">
        <v>24</v>
      </c>
      <c r="B16" s="26">
        <v>92522</v>
      </c>
      <c r="C16" s="27" t="s">
        <v>30</v>
      </c>
      <c r="D16" s="28">
        <v>64.91</v>
      </c>
      <c r="E16" s="29" t="s">
        <v>26</v>
      </c>
      <c r="F16" s="30"/>
      <c r="G16" s="30"/>
      <c r="H16" s="26" t="s">
        <v>27</v>
      </c>
      <c r="I16" s="31">
        <f t="shared" si="0"/>
        <v>0</v>
      </c>
      <c r="J16" s="28">
        <f t="shared" si="1"/>
        <v>0</v>
      </c>
      <c r="K16" s="18"/>
      <c r="L16" s="18"/>
      <c r="N16" s="18"/>
      <c r="O16" s="18"/>
      <c r="P16" s="18"/>
      <c r="Q16" s="18"/>
      <c r="R16" s="18"/>
      <c r="S16" s="18"/>
      <c r="T16" s="18"/>
      <c r="U16" s="18"/>
      <c r="V16" s="18">
        <v>22</v>
      </c>
      <c r="W16" s="18"/>
      <c r="X16" s="18"/>
      <c r="Y16" s="4">
        <v>1</v>
      </c>
      <c r="Z16" s="18">
        <v>112</v>
      </c>
      <c r="AA16" s="4">
        <v>1</v>
      </c>
      <c r="AB16" s="4">
        <v>52</v>
      </c>
      <c r="AC16" s="4">
        <v>1</v>
      </c>
      <c r="AD16" s="4">
        <v>1</v>
      </c>
    </row>
    <row r="17" spans="1:30" x14ac:dyDescent="0.3">
      <c r="A17" s="19" t="s">
        <v>24</v>
      </c>
      <c r="B17" s="20">
        <v>92523</v>
      </c>
      <c r="C17" s="21" t="s">
        <v>31</v>
      </c>
      <c r="D17" s="22">
        <v>133.62</v>
      </c>
      <c r="E17" s="23" t="s">
        <v>26</v>
      </c>
      <c r="F17" s="23"/>
      <c r="G17" s="23"/>
      <c r="H17" s="20" t="s">
        <v>27</v>
      </c>
      <c r="I17" s="20">
        <f t="shared" si="0"/>
        <v>0</v>
      </c>
      <c r="J17" s="24">
        <f t="shared" si="1"/>
        <v>0</v>
      </c>
      <c r="K17" s="18"/>
      <c r="L17" s="18"/>
      <c r="N17" s="18"/>
      <c r="O17" s="18"/>
      <c r="P17" s="18"/>
      <c r="Q17" s="18"/>
      <c r="R17" s="18"/>
      <c r="S17" s="18"/>
      <c r="T17" s="18"/>
      <c r="U17" s="18"/>
      <c r="V17" s="18">
        <v>23</v>
      </c>
      <c r="W17" s="18"/>
      <c r="X17" s="18"/>
      <c r="Y17" s="18">
        <v>2</v>
      </c>
      <c r="Z17" s="18">
        <v>113</v>
      </c>
      <c r="AA17" s="18">
        <v>2</v>
      </c>
      <c r="AB17" s="18">
        <v>53</v>
      </c>
      <c r="AC17" s="4">
        <v>2</v>
      </c>
      <c r="AD17" s="18">
        <v>2</v>
      </c>
    </row>
    <row r="18" spans="1:30" x14ac:dyDescent="0.3">
      <c r="A18" s="25" t="s">
        <v>24</v>
      </c>
      <c r="B18" s="26">
        <v>92524</v>
      </c>
      <c r="C18" s="27" t="s">
        <v>32</v>
      </c>
      <c r="D18" s="28">
        <v>64.150000000000006</v>
      </c>
      <c r="E18" s="29" t="s">
        <v>26</v>
      </c>
      <c r="F18" s="30"/>
      <c r="G18" s="30"/>
      <c r="H18" s="26" t="s">
        <v>27</v>
      </c>
      <c r="I18" s="31">
        <f t="shared" si="0"/>
        <v>0</v>
      </c>
      <c r="J18" s="28">
        <f t="shared" si="1"/>
        <v>0</v>
      </c>
      <c r="K18" s="18"/>
      <c r="L18" s="18"/>
      <c r="N18" s="18"/>
      <c r="O18" s="18"/>
      <c r="P18" s="18"/>
      <c r="Q18" s="18"/>
      <c r="R18" s="18"/>
      <c r="S18" s="18"/>
      <c r="T18" s="18"/>
      <c r="U18" s="18"/>
      <c r="V18" s="18">
        <v>37</v>
      </c>
      <c r="W18" s="18"/>
      <c r="X18" s="18"/>
      <c r="Y18" s="4">
        <v>2</v>
      </c>
      <c r="Z18" s="18">
        <v>172</v>
      </c>
      <c r="AA18" s="4">
        <v>2</v>
      </c>
      <c r="AB18" s="4">
        <v>82</v>
      </c>
      <c r="AC18" s="4">
        <v>2</v>
      </c>
      <c r="AD18" s="4">
        <v>2</v>
      </c>
    </row>
    <row r="19" spans="1:30" x14ac:dyDescent="0.3">
      <c r="A19" s="19" t="s">
        <v>24</v>
      </c>
      <c r="B19" s="20">
        <v>92551</v>
      </c>
      <c r="C19" s="21" t="s">
        <v>33</v>
      </c>
      <c r="D19" s="22">
        <v>7.4</v>
      </c>
      <c r="E19" s="23" t="s">
        <v>26</v>
      </c>
      <c r="F19" s="23"/>
      <c r="G19" s="23"/>
      <c r="H19" s="20" t="s">
        <v>27</v>
      </c>
      <c r="I19" s="20">
        <f t="shared" si="0"/>
        <v>0</v>
      </c>
      <c r="J19" s="24">
        <f t="shared" si="1"/>
        <v>0</v>
      </c>
      <c r="K19" s="18"/>
      <c r="L19" s="18"/>
      <c r="N19" s="18"/>
      <c r="O19" s="18"/>
      <c r="P19" s="18"/>
      <c r="Q19" s="18"/>
      <c r="R19" s="18"/>
      <c r="S19" s="18"/>
      <c r="T19" s="18"/>
      <c r="U19" s="18"/>
      <c r="V19" s="18">
        <v>38</v>
      </c>
      <c r="W19" s="18"/>
      <c r="X19" s="18"/>
      <c r="Y19" s="18">
        <v>3</v>
      </c>
      <c r="Z19" s="18">
        <v>173</v>
      </c>
      <c r="AA19" s="18">
        <v>3</v>
      </c>
      <c r="AB19" s="18">
        <v>83</v>
      </c>
      <c r="AC19" s="4">
        <v>3</v>
      </c>
      <c r="AD19" s="18">
        <v>3</v>
      </c>
    </row>
    <row r="20" spans="1:30" x14ac:dyDescent="0.3">
      <c r="A20" s="25" t="s">
        <v>24</v>
      </c>
      <c r="B20" s="26">
        <v>92552</v>
      </c>
      <c r="C20" s="27" t="s">
        <v>34</v>
      </c>
      <c r="D20" s="28">
        <v>21.64</v>
      </c>
      <c r="E20" s="29" t="s">
        <v>26</v>
      </c>
      <c r="F20" s="30"/>
      <c r="G20" s="30"/>
      <c r="H20" s="26" t="s">
        <v>27</v>
      </c>
      <c r="I20" s="31">
        <f t="shared" si="0"/>
        <v>0</v>
      </c>
      <c r="J20" s="28">
        <f t="shared" si="1"/>
        <v>0</v>
      </c>
      <c r="K20" s="18"/>
      <c r="L20" s="18"/>
      <c r="N20" s="18"/>
      <c r="O20" s="18"/>
      <c r="P20" s="18"/>
      <c r="Q20" s="18"/>
      <c r="R20" s="18"/>
      <c r="S20" s="18"/>
      <c r="T20" s="18"/>
      <c r="U20" s="18"/>
      <c r="V20" s="18">
        <v>52</v>
      </c>
      <c r="W20" s="18"/>
      <c r="X20" s="18"/>
      <c r="Y20" s="4">
        <v>3</v>
      </c>
      <c r="Z20" s="18">
        <v>232</v>
      </c>
      <c r="AA20" s="4">
        <v>3</v>
      </c>
      <c r="AB20" s="4">
        <v>112</v>
      </c>
      <c r="AC20" s="4">
        <v>3</v>
      </c>
      <c r="AD20" s="4">
        <v>3</v>
      </c>
    </row>
    <row r="21" spans="1:30" x14ac:dyDescent="0.3">
      <c r="A21" s="19" t="s">
        <v>24</v>
      </c>
      <c r="B21" s="20">
        <v>92553</v>
      </c>
      <c r="C21" s="21" t="s">
        <v>35</v>
      </c>
      <c r="D21" s="22">
        <v>26.57</v>
      </c>
      <c r="E21" s="23" t="s">
        <v>26</v>
      </c>
      <c r="F21" s="23"/>
      <c r="G21" s="23"/>
      <c r="H21" s="20" t="s">
        <v>27</v>
      </c>
      <c r="I21" s="20">
        <f t="shared" si="0"/>
        <v>0</v>
      </c>
      <c r="J21" s="24">
        <f t="shared" si="1"/>
        <v>0</v>
      </c>
      <c r="K21" s="18"/>
      <c r="L21" s="18"/>
      <c r="N21" s="18"/>
      <c r="O21" s="18"/>
      <c r="P21" s="18"/>
      <c r="Q21" s="18"/>
      <c r="R21" s="18"/>
      <c r="S21" s="18"/>
      <c r="T21" s="18"/>
      <c r="U21" s="18"/>
      <c r="V21" s="18">
        <v>53</v>
      </c>
      <c r="W21" s="18"/>
      <c r="X21" s="18"/>
      <c r="Y21" s="18">
        <v>4</v>
      </c>
      <c r="Z21" s="18">
        <v>233</v>
      </c>
      <c r="AA21" s="18">
        <v>4</v>
      </c>
      <c r="AB21" s="18">
        <v>113</v>
      </c>
      <c r="AC21" s="4">
        <v>4</v>
      </c>
      <c r="AD21" s="18">
        <v>4</v>
      </c>
    </row>
    <row r="22" spans="1:30" x14ac:dyDescent="0.3">
      <c r="A22" s="25" t="s">
        <v>24</v>
      </c>
      <c r="B22" s="26">
        <v>92555</v>
      </c>
      <c r="C22" s="27" t="s">
        <v>36</v>
      </c>
      <c r="D22" s="28">
        <v>16.7</v>
      </c>
      <c r="E22" s="29" t="s">
        <v>26</v>
      </c>
      <c r="F22" s="30"/>
      <c r="G22" s="30"/>
      <c r="H22" s="26" t="s">
        <v>27</v>
      </c>
      <c r="I22" s="31">
        <f t="shared" si="0"/>
        <v>0</v>
      </c>
      <c r="J22" s="28">
        <f t="shared" si="1"/>
        <v>0</v>
      </c>
      <c r="K22" s="18"/>
      <c r="L22" s="18"/>
      <c r="N22" s="18"/>
      <c r="O22" s="18"/>
      <c r="P22" s="18"/>
      <c r="Q22" s="18"/>
      <c r="R22" s="18"/>
      <c r="S22" s="18"/>
      <c r="T22" s="18"/>
      <c r="U22" s="18"/>
      <c r="V22" s="18">
        <v>67</v>
      </c>
      <c r="W22" s="18"/>
      <c r="X22" s="18"/>
      <c r="Y22" s="4">
        <v>4</v>
      </c>
      <c r="Z22" s="18">
        <v>292</v>
      </c>
      <c r="AA22" s="4">
        <v>4</v>
      </c>
      <c r="AB22" s="4">
        <v>142</v>
      </c>
      <c r="AC22" s="4">
        <v>4</v>
      </c>
      <c r="AD22" s="4">
        <v>4</v>
      </c>
    </row>
    <row r="23" spans="1:30" x14ac:dyDescent="0.3">
      <c r="A23" s="19" t="s">
        <v>24</v>
      </c>
      <c r="B23" s="20">
        <v>92556</v>
      </c>
      <c r="C23" s="21" t="s">
        <v>37</v>
      </c>
      <c r="D23" s="22">
        <v>26</v>
      </c>
      <c r="E23" s="23" t="s">
        <v>26</v>
      </c>
      <c r="F23" s="23"/>
      <c r="G23" s="23"/>
      <c r="H23" s="20" t="s">
        <v>27</v>
      </c>
      <c r="I23" s="20">
        <f t="shared" si="0"/>
        <v>0</v>
      </c>
      <c r="J23" s="24">
        <f t="shared" si="1"/>
        <v>0</v>
      </c>
      <c r="K23" s="18"/>
      <c r="L23" s="18"/>
      <c r="N23" s="18"/>
      <c r="O23" s="18"/>
      <c r="P23" s="18"/>
      <c r="Q23" s="18"/>
      <c r="R23" s="18"/>
      <c r="S23" s="18"/>
      <c r="T23" s="18"/>
      <c r="U23" s="18"/>
      <c r="V23" s="18">
        <v>83</v>
      </c>
      <c r="W23" s="18"/>
      <c r="X23" s="18"/>
      <c r="Y23" s="18">
        <v>6</v>
      </c>
      <c r="Z23" s="18">
        <v>353</v>
      </c>
      <c r="AA23" s="18">
        <v>6</v>
      </c>
      <c r="AB23" s="18">
        <v>173</v>
      </c>
      <c r="AC23" s="4">
        <v>6</v>
      </c>
      <c r="AD23" s="18">
        <v>6</v>
      </c>
    </row>
    <row r="24" spans="1:30" x14ac:dyDescent="0.3">
      <c r="A24" s="25" t="s">
        <v>24</v>
      </c>
      <c r="B24" s="26">
        <v>92557</v>
      </c>
      <c r="C24" s="27" t="s">
        <v>38</v>
      </c>
      <c r="D24" s="28">
        <v>21.64</v>
      </c>
      <c r="E24" s="29" t="s">
        <v>26</v>
      </c>
      <c r="F24" s="30"/>
      <c r="G24" s="30"/>
      <c r="H24" s="26" t="s">
        <v>27</v>
      </c>
      <c r="I24" s="31">
        <f t="shared" si="0"/>
        <v>0</v>
      </c>
      <c r="J24" s="28">
        <f t="shared" si="1"/>
        <v>0</v>
      </c>
      <c r="K24" s="18"/>
      <c r="L24" s="18"/>
      <c r="N24" s="18"/>
      <c r="O24" s="18"/>
      <c r="P24" s="18"/>
      <c r="Q24" s="18"/>
      <c r="R24" s="18"/>
      <c r="S24" s="18"/>
      <c r="T24" s="18"/>
      <c r="U24" s="18"/>
      <c r="V24" s="18">
        <v>112</v>
      </c>
      <c r="W24" s="18"/>
      <c r="X24" s="18"/>
      <c r="Y24" s="4">
        <v>7</v>
      </c>
      <c r="Z24" s="18"/>
      <c r="AA24" s="4"/>
      <c r="AB24" s="4"/>
      <c r="AC24" s="4"/>
      <c r="AD24" s="4">
        <v>7</v>
      </c>
    </row>
    <row r="25" spans="1:30" x14ac:dyDescent="0.3">
      <c r="A25" s="19" t="s">
        <v>24</v>
      </c>
      <c r="B25" s="20">
        <v>92567</v>
      </c>
      <c r="C25" s="21" t="s">
        <v>39</v>
      </c>
      <c r="D25" s="22">
        <v>9.68</v>
      </c>
      <c r="E25" s="23" t="s">
        <v>26</v>
      </c>
      <c r="F25" s="23"/>
      <c r="G25" s="23"/>
      <c r="H25" s="20" t="s">
        <v>27</v>
      </c>
      <c r="I25" s="20">
        <f t="shared" si="0"/>
        <v>0</v>
      </c>
      <c r="J25" s="24">
        <f t="shared" si="1"/>
        <v>0</v>
      </c>
      <c r="K25" s="18"/>
      <c r="L25" s="18"/>
      <c r="N25" s="18"/>
      <c r="O25" s="18"/>
      <c r="P25" s="18"/>
      <c r="Q25" s="18"/>
      <c r="R25" s="18"/>
      <c r="S25" s="18"/>
      <c r="T25" s="18"/>
      <c r="U25" s="18"/>
      <c r="V25" s="18">
        <v>113</v>
      </c>
      <c r="W25" s="18"/>
      <c r="X25" s="18"/>
      <c r="Y25" s="18">
        <v>8</v>
      </c>
      <c r="Z25" s="18"/>
      <c r="AA25" s="18"/>
      <c r="AB25" s="18"/>
      <c r="AC25" s="4"/>
      <c r="AD25" s="18">
        <v>8</v>
      </c>
    </row>
    <row r="26" spans="1:30" x14ac:dyDescent="0.3">
      <c r="A26" s="25" t="s">
        <v>24</v>
      </c>
      <c r="B26" s="26">
        <v>92568</v>
      </c>
      <c r="C26" s="27" t="s">
        <v>40</v>
      </c>
      <c r="D26" s="28">
        <v>8.92</v>
      </c>
      <c r="E26" s="29" t="s">
        <v>26</v>
      </c>
      <c r="F26" s="30"/>
      <c r="G26" s="30"/>
      <c r="H26" s="26" t="s">
        <v>27</v>
      </c>
      <c r="I26" s="31">
        <f t="shared" si="0"/>
        <v>0</v>
      </c>
      <c r="J26" s="28">
        <f t="shared" si="1"/>
        <v>0</v>
      </c>
      <c r="K26" s="18"/>
      <c r="L26" s="18"/>
      <c r="N26" s="18"/>
      <c r="O26" s="18"/>
      <c r="P26" s="18"/>
      <c r="Q26" s="18"/>
      <c r="R26" s="18"/>
      <c r="S26" s="18"/>
      <c r="T26" s="18"/>
      <c r="U26" s="18"/>
      <c r="V26" s="18">
        <v>127</v>
      </c>
      <c r="W26" s="18"/>
      <c r="X26" s="18"/>
      <c r="Y26" s="4">
        <v>8</v>
      </c>
      <c r="Z26" s="18"/>
      <c r="AA26" s="4"/>
      <c r="AB26" s="4"/>
      <c r="AC26" s="4"/>
      <c r="AD26" s="4">
        <v>8</v>
      </c>
    </row>
    <row r="27" spans="1:30" x14ac:dyDescent="0.3">
      <c r="A27" s="19" t="s">
        <v>24</v>
      </c>
      <c r="B27" s="20">
        <v>92570</v>
      </c>
      <c r="C27" s="21" t="s">
        <v>41</v>
      </c>
      <c r="D27" s="22">
        <v>18.79</v>
      </c>
      <c r="E27" s="23" t="s">
        <v>26</v>
      </c>
      <c r="F27" s="23"/>
      <c r="G27" s="23"/>
      <c r="H27" s="20" t="s">
        <v>27</v>
      </c>
      <c r="I27" s="20">
        <f t="shared" si="0"/>
        <v>0</v>
      </c>
      <c r="J27" s="24">
        <f t="shared" si="1"/>
        <v>0</v>
      </c>
      <c r="K27" s="18"/>
      <c r="L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4"/>
      <c r="AD27" s="18"/>
    </row>
    <row r="28" spans="1:30" x14ac:dyDescent="0.3">
      <c r="A28" s="25" t="s">
        <v>24</v>
      </c>
      <c r="B28" s="26">
        <v>92579</v>
      </c>
      <c r="C28" s="27" t="s">
        <v>42</v>
      </c>
      <c r="D28" s="28">
        <v>26.38</v>
      </c>
      <c r="E28" s="29" t="s">
        <v>26</v>
      </c>
      <c r="F28" s="30"/>
      <c r="G28" s="30"/>
      <c r="H28" s="26" t="s">
        <v>27</v>
      </c>
      <c r="I28" s="31">
        <f t="shared" si="0"/>
        <v>0</v>
      </c>
      <c r="J28" s="28">
        <f t="shared" si="1"/>
        <v>0</v>
      </c>
      <c r="K28" s="18"/>
      <c r="L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4"/>
      <c r="Z28" s="18"/>
      <c r="AA28" s="4"/>
      <c r="AB28" s="4"/>
      <c r="AC28" s="4"/>
      <c r="AD28" s="4"/>
    </row>
    <row r="29" spans="1:30" x14ac:dyDescent="0.3">
      <c r="A29" s="19" t="s">
        <v>24</v>
      </c>
      <c r="B29" s="20">
        <v>92582</v>
      </c>
      <c r="C29" s="21" t="s">
        <v>43</v>
      </c>
      <c r="D29" s="22">
        <v>50.11</v>
      </c>
      <c r="E29" s="23" t="s">
        <v>26</v>
      </c>
      <c r="F29" s="23"/>
      <c r="G29" s="23"/>
      <c r="H29" s="20" t="s">
        <v>27</v>
      </c>
      <c r="I29" s="20">
        <f t="shared" si="0"/>
        <v>0</v>
      </c>
      <c r="J29" s="24">
        <f t="shared" si="1"/>
        <v>0</v>
      </c>
      <c r="K29" s="18"/>
      <c r="L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4"/>
      <c r="AD29" s="18"/>
    </row>
    <row r="30" spans="1:30" x14ac:dyDescent="0.3">
      <c r="A30" s="25" t="s">
        <v>24</v>
      </c>
      <c r="B30" s="26">
        <v>92587</v>
      </c>
      <c r="C30" s="27" t="s">
        <v>44</v>
      </c>
      <c r="D30" s="28">
        <v>12.72</v>
      </c>
      <c r="E30" s="29" t="s">
        <v>26</v>
      </c>
      <c r="F30" s="30"/>
      <c r="G30" s="30"/>
      <c r="H30" s="26" t="s">
        <v>27</v>
      </c>
      <c r="I30" s="31">
        <f t="shared" si="0"/>
        <v>0</v>
      </c>
      <c r="J30" s="28">
        <f t="shared" si="1"/>
        <v>0</v>
      </c>
      <c r="K30" s="18"/>
      <c r="L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4"/>
      <c r="Z30" s="18"/>
      <c r="AA30" s="4"/>
      <c r="AB30" s="4"/>
      <c r="AC30" s="4"/>
      <c r="AD30" s="4"/>
    </row>
    <row r="31" spans="1:30" x14ac:dyDescent="0.3">
      <c r="A31" s="19" t="s">
        <v>24</v>
      </c>
      <c r="B31" s="20">
        <v>92588</v>
      </c>
      <c r="C31" s="21" t="s">
        <v>45</v>
      </c>
      <c r="D31" s="22">
        <v>19.93</v>
      </c>
      <c r="E31" s="23" t="s">
        <v>26</v>
      </c>
      <c r="F31" s="23"/>
      <c r="G31" s="23"/>
      <c r="H31" s="20" t="s">
        <v>27</v>
      </c>
      <c r="I31" s="20">
        <f t="shared" si="0"/>
        <v>0</v>
      </c>
      <c r="J31" s="24">
        <f t="shared" si="1"/>
        <v>0</v>
      </c>
      <c r="K31" s="18"/>
      <c r="L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4"/>
      <c r="AD31" s="18"/>
    </row>
    <row r="32" spans="1:30" x14ac:dyDescent="0.3">
      <c r="A32" s="25" t="s">
        <v>24</v>
      </c>
      <c r="B32" s="26">
        <v>92620</v>
      </c>
      <c r="C32" s="27" t="s">
        <v>46</v>
      </c>
      <c r="D32" s="28">
        <v>51.82</v>
      </c>
      <c r="E32" s="29"/>
      <c r="F32" s="30"/>
      <c r="G32" s="30"/>
      <c r="H32" s="26">
        <v>60</v>
      </c>
      <c r="I32" s="31">
        <f t="shared" si="0"/>
        <v>0</v>
      </c>
      <c r="J32" s="28">
        <f>IF(I32=0,0,LOOKUP(E32,_Min60,_Val60)*D32)*I32</f>
        <v>0</v>
      </c>
      <c r="K32" s="18"/>
      <c r="L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4"/>
      <c r="Z32" s="18"/>
      <c r="AA32" s="4"/>
      <c r="AB32" s="4"/>
      <c r="AC32" s="4"/>
      <c r="AD32" s="4"/>
    </row>
    <row r="33" spans="1:30" x14ac:dyDescent="0.3">
      <c r="A33" s="19" t="s">
        <v>24</v>
      </c>
      <c r="B33" s="20">
        <v>92621</v>
      </c>
      <c r="C33" s="21" t="s">
        <v>47</v>
      </c>
      <c r="D33" s="22">
        <v>12.91</v>
      </c>
      <c r="E33" s="23"/>
      <c r="F33" s="23"/>
      <c r="G33" s="23"/>
      <c r="H33" s="20">
        <v>15</v>
      </c>
      <c r="I33" s="20">
        <f t="shared" si="0"/>
        <v>0</v>
      </c>
      <c r="J33" s="24">
        <f>IF(I33=0,0,LOOKUP(E33,_Min15,_Val15)*D33)*I33</f>
        <v>0</v>
      </c>
      <c r="K33" s="18"/>
      <c r="L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4"/>
      <c r="AD33" s="18"/>
    </row>
    <row r="34" spans="1:30" x14ac:dyDescent="0.3">
      <c r="A34" s="25" t="s">
        <v>24</v>
      </c>
      <c r="B34" s="26">
        <v>97533</v>
      </c>
      <c r="C34" s="27" t="s">
        <v>48</v>
      </c>
      <c r="D34" s="28">
        <v>38.15</v>
      </c>
      <c r="E34" s="29"/>
      <c r="F34" s="30"/>
      <c r="G34" s="30"/>
      <c r="H34" s="26">
        <v>15</v>
      </c>
      <c r="I34" s="31">
        <f t="shared" si="0"/>
        <v>0</v>
      </c>
      <c r="J34" s="28">
        <f>IF(I34=0,0,LOOKUP(E34,_Min15,_Val15)*D34)*I34</f>
        <v>0</v>
      </c>
      <c r="K34" s="18"/>
      <c r="L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4"/>
      <c r="Z34" s="18"/>
      <c r="AA34" s="4"/>
      <c r="AB34" s="4"/>
      <c r="AC34" s="4"/>
      <c r="AD34" s="4"/>
    </row>
    <row r="35" spans="1:30" x14ac:dyDescent="0.3">
      <c r="A35" s="19" t="s">
        <v>24</v>
      </c>
      <c r="B35" s="20" t="s">
        <v>49</v>
      </c>
      <c r="C35" s="21" t="s">
        <v>50</v>
      </c>
      <c r="D35" s="22">
        <v>49.6</v>
      </c>
      <c r="E35" s="23" t="s">
        <v>26</v>
      </c>
      <c r="F35" s="23"/>
      <c r="G35" s="23"/>
      <c r="H35" s="20" t="s">
        <v>27</v>
      </c>
      <c r="I35" s="20">
        <f t="shared" si="0"/>
        <v>0</v>
      </c>
      <c r="J35" s="24">
        <f>D35*I35</f>
        <v>0</v>
      </c>
      <c r="K35" s="18"/>
      <c r="L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4"/>
      <c r="AD35" s="18"/>
    </row>
    <row r="36" spans="1:30" x14ac:dyDescent="0.3">
      <c r="A36" s="25" t="s">
        <v>51</v>
      </c>
      <c r="B36" s="26">
        <v>90791</v>
      </c>
      <c r="C36" s="27" t="s">
        <v>52</v>
      </c>
      <c r="D36" s="28">
        <v>115.25</v>
      </c>
      <c r="E36" s="29" t="s">
        <v>26</v>
      </c>
      <c r="F36" s="30"/>
      <c r="G36" s="30"/>
      <c r="H36" s="26" t="s">
        <v>27</v>
      </c>
      <c r="I36" s="31">
        <f t="shared" si="0"/>
        <v>0</v>
      </c>
      <c r="J36" s="28">
        <f>D36*I36</f>
        <v>0</v>
      </c>
      <c r="K36" s="18"/>
      <c r="L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4"/>
      <c r="Z36" s="18"/>
      <c r="AA36" s="4"/>
      <c r="AB36" s="4"/>
      <c r="AC36" s="4"/>
      <c r="AD36" s="4"/>
    </row>
    <row r="37" spans="1:30" x14ac:dyDescent="0.3">
      <c r="A37" s="19" t="s">
        <v>51</v>
      </c>
      <c r="B37" s="20" t="s">
        <v>53</v>
      </c>
      <c r="C37" s="21" t="s">
        <v>54</v>
      </c>
      <c r="D37" s="22">
        <v>17.72</v>
      </c>
      <c r="E37" s="23"/>
      <c r="F37" s="23"/>
      <c r="G37" s="23"/>
      <c r="H37" s="20">
        <v>15</v>
      </c>
      <c r="I37" s="20">
        <f t="shared" si="0"/>
        <v>0</v>
      </c>
      <c r="J37" s="24">
        <f>IF(I37=0,0,LOOKUP(E37,_Min15,_Val15)*D37)*I37</f>
        <v>0</v>
      </c>
      <c r="K37" s="18"/>
      <c r="L37" s="18"/>
      <c r="N37" s="18"/>
      <c r="O37" s="18"/>
      <c r="P37" s="18"/>
      <c r="Q37" s="18"/>
      <c r="R37" s="18"/>
      <c r="S37" s="18"/>
      <c r="T37" s="18"/>
      <c r="U37" s="18"/>
      <c r="V37" s="18">
        <v>128</v>
      </c>
      <c r="W37" s="18"/>
      <c r="X37" s="18"/>
      <c r="Y37" s="18">
        <v>9</v>
      </c>
      <c r="Z37" s="18"/>
      <c r="AA37" s="18"/>
      <c r="AB37" s="18"/>
      <c r="AC37" s="4"/>
      <c r="AD37" s="18">
        <v>9</v>
      </c>
    </row>
    <row r="38" spans="1:30" x14ac:dyDescent="0.3">
      <c r="A38" s="25" t="s">
        <v>51</v>
      </c>
      <c r="B38" s="26" t="s">
        <v>55</v>
      </c>
      <c r="C38" s="27" t="s">
        <v>56</v>
      </c>
      <c r="D38" s="28">
        <v>5.91</v>
      </c>
      <c r="E38" s="29"/>
      <c r="F38" s="30"/>
      <c r="G38" s="30"/>
      <c r="H38" s="26">
        <v>15</v>
      </c>
      <c r="I38" s="31">
        <f t="shared" si="0"/>
        <v>0</v>
      </c>
      <c r="J38" s="28">
        <f>IF(I38=0,0,LOOKUP(E38,_Min15,_Val15)*D38)*I38</f>
        <v>0</v>
      </c>
      <c r="K38" s="18"/>
      <c r="L38" s="18"/>
      <c r="N38" s="18"/>
      <c r="O38" s="18"/>
      <c r="P38" s="18"/>
      <c r="Q38" s="18"/>
      <c r="R38" s="18"/>
      <c r="S38" s="18"/>
      <c r="T38" s="18"/>
      <c r="U38" s="18"/>
      <c r="V38" s="18">
        <v>142</v>
      </c>
      <c r="W38" s="18"/>
      <c r="X38" s="18"/>
      <c r="Y38" s="4">
        <v>9</v>
      </c>
      <c r="Z38" s="18"/>
      <c r="AA38" s="4"/>
      <c r="AB38" s="4"/>
      <c r="AC38" s="4"/>
      <c r="AD38" s="4">
        <v>9</v>
      </c>
    </row>
    <row r="39" spans="1:30" x14ac:dyDescent="0.3">
      <c r="A39" s="19" t="s">
        <v>57</v>
      </c>
      <c r="B39" s="20" t="s">
        <v>58</v>
      </c>
      <c r="C39" s="21" t="s">
        <v>59</v>
      </c>
      <c r="D39" s="22">
        <v>27.52</v>
      </c>
      <c r="E39" s="23" t="s">
        <v>26</v>
      </c>
      <c r="F39" s="23"/>
      <c r="G39" s="23"/>
      <c r="H39" s="20" t="s">
        <v>27</v>
      </c>
      <c r="I39" s="20">
        <f t="shared" si="0"/>
        <v>0</v>
      </c>
      <c r="J39" s="24">
        <f>D39*I39</f>
        <v>0</v>
      </c>
      <c r="K39" s="18"/>
      <c r="L39" s="18"/>
      <c r="N39" s="18"/>
      <c r="O39" s="18"/>
      <c r="P39" s="18"/>
      <c r="Q39" s="18"/>
      <c r="R39" s="18"/>
      <c r="S39" s="18"/>
      <c r="T39" s="18"/>
      <c r="U39" s="18"/>
      <c r="V39" s="18">
        <v>143</v>
      </c>
      <c r="W39" s="18"/>
      <c r="X39" s="18"/>
      <c r="Y39" s="18">
        <v>10</v>
      </c>
      <c r="Z39" s="18"/>
      <c r="AA39" s="18"/>
      <c r="AB39" s="18"/>
      <c r="AC39" s="4"/>
      <c r="AD39" s="18">
        <v>10</v>
      </c>
    </row>
    <row r="40" spans="1:30" x14ac:dyDescent="0.3">
      <c r="A40" s="25" t="s">
        <v>57</v>
      </c>
      <c r="B40" s="26" t="s">
        <v>60</v>
      </c>
      <c r="C40" s="27" t="s">
        <v>61</v>
      </c>
      <c r="D40" s="28">
        <v>6.88</v>
      </c>
      <c r="E40" s="29"/>
      <c r="F40" s="30"/>
      <c r="G40" s="30"/>
      <c r="H40" s="26">
        <v>15</v>
      </c>
      <c r="I40" s="31">
        <f t="shared" si="0"/>
        <v>0</v>
      </c>
      <c r="J40" s="28">
        <f>IF(I40=0,0,LOOKUP(E40,_Min15,_Nurse)*D40)*I40</f>
        <v>0</v>
      </c>
      <c r="K40" s="18"/>
      <c r="L40" s="18"/>
      <c r="N40" s="18"/>
      <c r="O40" s="18"/>
      <c r="P40" s="18"/>
      <c r="Q40" s="18"/>
      <c r="R40" s="18"/>
      <c r="S40" s="18"/>
      <c r="T40" s="18"/>
      <c r="U40" s="18"/>
      <c r="V40" s="18">
        <v>157</v>
      </c>
      <c r="W40" s="18"/>
      <c r="X40" s="18"/>
      <c r="Y40" s="4">
        <v>10</v>
      </c>
      <c r="Z40" s="18"/>
      <c r="AA40" s="4"/>
      <c r="AB40" s="4"/>
      <c r="AC40" s="4"/>
      <c r="AD40" s="4">
        <v>10</v>
      </c>
    </row>
    <row r="41" spans="1:30" x14ac:dyDescent="0.3">
      <c r="A41" s="19" t="s">
        <v>57</v>
      </c>
      <c r="B41" s="20" t="s">
        <v>62</v>
      </c>
      <c r="C41" s="21" t="s">
        <v>63</v>
      </c>
      <c r="D41" s="22">
        <v>3.76</v>
      </c>
      <c r="E41" s="23"/>
      <c r="F41" s="23"/>
      <c r="G41" s="23"/>
      <c r="H41" s="20">
        <v>15</v>
      </c>
      <c r="I41" s="20">
        <f t="shared" si="0"/>
        <v>0</v>
      </c>
      <c r="J41" s="24">
        <f>IF(I41=0,0,LOOKUP(E41,_Min15,_Nurse)*D41)*I41</f>
        <v>0</v>
      </c>
      <c r="K41" s="18"/>
      <c r="L41" s="18"/>
      <c r="N41" s="18"/>
      <c r="O41" s="18"/>
      <c r="P41" s="18"/>
      <c r="Q41" s="18"/>
      <c r="R41" s="18"/>
      <c r="S41" s="18"/>
      <c r="T41" s="18"/>
      <c r="U41" s="18"/>
      <c r="V41" s="18">
        <v>158</v>
      </c>
      <c r="W41" s="18"/>
      <c r="X41" s="18"/>
      <c r="Y41" s="18">
        <v>11</v>
      </c>
      <c r="Z41" s="18"/>
      <c r="AA41" s="18"/>
      <c r="AB41" s="18"/>
      <c r="AC41" s="4"/>
      <c r="AD41" s="18">
        <v>11</v>
      </c>
    </row>
    <row r="42" spans="1:30" x14ac:dyDescent="0.3">
      <c r="A42" s="25" t="s">
        <v>64</v>
      </c>
      <c r="B42" s="26">
        <v>95851</v>
      </c>
      <c r="C42" s="27" t="s">
        <v>65</v>
      </c>
      <c r="D42" s="28">
        <v>12.72</v>
      </c>
      <c r="E42" s="29" t="s">
        <v>26</v>
      </c>
      <c r="F42" s="30"/>
      <c r="G42" s="30"/>
      <c r="H42" s="26" t="s">
        <v>27</v>
      </c>
      <c r="I42" s="31">
        <f t="shared" si="0"/>
        <v>0</v>
      </c>
      <c r="J42" s="28">
        <f>D42*I42</f>
        <v>0</v>
      </c>
      <c r="K42" s="18"/>
      <c r="L42" s="18"/>
      <c r="N42" s="18"/>
      <c r="O42" s="18"/>
      <c r="P42" s="18"/>
      <c r="Q42" s="18"/>
      <c r="R42" s="18"/>
      <c r="S42" s="18"/>
      <c r="T42" s="18"/>
      <c r="U42" s="18"/>
      <c r="V42" s="18">
        <v>172</v>
      </c>
      <c r="W42" s="18"/>
      <c r="X42" s="18"/>
      <c r="Y42" s="4">
        <v>11</v>
      </c>
      <c r="Z42" s="18"/>
      <c r="AA42" s="4"/>
      <c r="AB42" s="4"/>
      <c r="AC42" s="4"/>
      <c r="AD42" s="4">
        <v>11</v>
      </c>
    </row>
    <row r="43" spans="1:30" x14ac:dyDescent="0.3">
      <c r="A43" s="19" t="s">
        <v>64</v>
      </c>
      <c r="B43" s="20">
        <v>95852</v>
      </c>
      <c r="C43" s="21" t="s">
        <v>65</v>
      </c>
      <c r="D43" s="22">
        <v>10.44</v>
      </c>
      <c r="E43" s="23" t="s">
        <v>26</v>
      </c>
      <c r="F43" s="23"/>
      <c r="G43" s="23"/>
      <c r="H43" s="20" t="s">
        <v>27</v>
      </c>
      <c r="I43" s="20">
        <f t="shared" si="0"/>
        <v>0</v>
      </c>
      <c r="J43" s="24">
        <f>D43*I43</f>
        <v>0</v>
      </c>
      <c r="K43" s="18"/>
      <c r="L43" s="18"/>
      <c r="N43" s="18"/>
      <c r="O43" s="18"/>
      <c r="P43" s="18"/>
      <c r="Q43" s="18"/>
      <c r="R43" s="18"/>
      <c r="S43" s="18"/>
      <c r="T43" s="18"/>
      <c r="U43" s="18"/>
      <c r="V43" s="18">
        <v>173</v>
      </c>
      <c r="W43" s="18"/>
      <c r="X43" s="18"/>
      <c r="Y43" s="18">
        <v>12</v>
      </c>
      <c r="Z43" s="18"/>
      <c r="AA43" s="18"/>
      <c r="AB43" s="18"/>
      <c r="AC43" s="4"/>
      <c r="AD43" s="18">
        <v>12</v>
      </c>
    </row>
    <row r="44" spans="1:30" x14ac:dyDescent="0.3">
      <c r="A44" s="25" t="s">
        <v>64</v>
      </c>
      <c r="B44" s="26">
        <v>97110</v>
      </c>
      <c r="C44" s="27" t="s">
        <v>66</v>
      </c>
      <c r="D44" s="28">
        <v>17.46</v>
      </c>
      <c r="E44" s="29"/>
      <c r="F44" s="30"/>
      <c r="G44" s="30"/>
      <c r="H44" s="26">
        <v>15</v>
      </c>
      <c r="I44" s="31">
        <f t="shared" si="0"/>
        <v>0</v>
      </c>
      <c r="J44" s="28">
        <f>IF(I44=0,0,LOOKUP(E44,_Min15,_Val15)*D44)*I44</f>
        <v>0</v>
      </c>
      <c r="K44" s="18"/>
      <c r="L44" s="18"/>
      <c r="N44" s="18"/>
      <c r="O44" s="18"/>
      <c r="P44" s="18"/>
      <c r="Q44" s="18"/>
      <c r="R44" s="18"/>
      <c r="S44" s="18"/>
      <c r="T44" s="18"/>
      <c r="U44" s="18"/>
      <c r="V44" s="18">
        <v>202</v>
      </c>
      <c r="W44" s="18"/>
      <c r="X44" s="18"/>
      <c r="Y44" s="4">
        <v>13</v>
      </c>
      <c r="Z44" s="18"/>
      <c r="AA44" s="4"/>
      <c r="AB44" s="4"/>
      <c r="AC44" s="4"/>
      <c r="AD44" s="4">
        <v>13</v>
      </c>
    </row>
    <row r="45" spans="1:30" x14ac:dyDescent="0.3">
      <c r="A45" s="19" t="s">
        <v>64</v>
      </c>
      <c r="B45" s="20">
        <v>97112</v>
      </c>
      <c r="C45" s="21" t="s">
        <v>67</v>
      </c>
      <c r="D45" s="22">
        <v>19.93</v>
      </c>
      <c r="E45" s="23"/>
      <c r="F45" s="23"/>
      <c r="G45" s="23"/>
      <c r="H45" s="20">
        <v>15</v>
      </c>
      <c r="I45" s="20">
        <f t="shared" si="0"/>
        <v>0</v>
      </c>
      <c r="J45" s="24">
        <f>IF(I45=0,0,LOOKUP(E45,_Min15,_Val15)*D45)*I45</f>
        <v>0</v>
      </c>
      <c r="K45" s="18"/>
      <c r="L45" s="18"/>
      <c r="N45" s="18"/>
      <c r="O45" s="18"/>
      <c r="P45" s="18"/>
      <c r="Q45" s="18"/>
      <c r="R45" s="18"/>
      <c r="S45" s="18"/>
      <c r="T45" s="18"/>
      <c r="U45" s="18"/>
      <c r="V45" s="18">
        <v>203</v>
      </c>
      <c r="W45" s="18"/>
      <c r="X45" s="18"/>
      <c r="Y45" s="18">
        <v>14</v>
      </c>
      <c r="Z45" s="18"/>
      <c r="AA45" s="18"/>
      <c r="AB45" s="18"/>
      <c r="AC45" s="4"/>
      <c r="AD45" s="18">
        <v>14</v>
      </c>
    </row>
    <row r="46" spans="1:30" x14ac:dyDescent="0.3">
      <c r="A46" s="25" t="s">
        <v>64</v>
      </c>
      <c r="B46" s="26">
        <v>97150</v>
      </c>
      <c r="C46" s="27" t="s">
        <v>68</v>
      </c>
      <c r="D46" s="28">
        <v>10.44</v>
      </c>
      <c r="E46" s="29" t="s">
        <v>26</v>
      </c>
      <c r="F46" s="30"/>
      <c r="G46" s="30"/>
      <c r="H46" s="26" t="s">
        <v>27</v>
      </c>
      <c r="I46" s="31">
        <f t="shared" si="0"/>
        <v>0</v>
      </c>
      <c r="J46" s="28">
        <f>D46*I46</f>
        <v>0</v>
      </c>
      <c r="K46" s="18"/>
      <c r="L46" s="18"/>
      <c r="N46" s="18"/>
      <c r="O46" s="18"/>
      <c r="P46" s="18"/>
      <c r="Q46" s="18"/>
      <c r="R46" s="18"/>
      <c r="S46" s="18"/>
      <c r="T46" s="18"/>
      <c r="U46" s="18"/>
      <c r="V46" s="18">
        <v>217</v>
      </c>
      <c r="W46" s="18"/>
      <c r="X46" s="18"/>
      <c r="Y46" s="4">
        <v>14</v>
      </c>
      <c r="Z46" s="18"/>
      <c r="AA46" s="4"/>
      <c r="AB46" s="4"/>
      <c r="AC46" s="4"/>
      <c r="AD46" s="4">
        <v>14</v>
      </c>
    </row>
    <row r="47" spans="1:30" x14ac:dyDescent="0.3">
      <c r="A47" s="19" t="s">
        <v>64</v>
      </c>
      <c r="B47" s="20">
        <v>97165</v>
      </c>
      <c r="C47" s="21" t="s">
        <v>69</v>
      </c>
      <c r="D47" s="22">
        <v>59.22</v>
      </c>
      <c r="E47" s="23" t="s">
        <v>26</v>
      </c>
      <c r="F47" s="23"/>
      <c r="G47" s="23"/>
      <c r="H47" s="20" t="s">
        <v>27</v>
      </c>
      <c r="I47" s="20">
        <f t="shared" si="0"/>
        <v>0</v>
      </c>
      <c r="J47" s="24">
        <f>D47*I47</f>
        <v>0</v>
      </c>
      <c r="K47" s="18"/>
      <c r="L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4"/>
      <c r="AD47" s="18"/>
    </row>
    <row r="48" spans="1:30" x14ac:dyDescent="0.3">
      <c r="A48" s="25" t="s">
        <v>64</v>
      </c>
      <c r="B48" s="26">
        <v>97166</v>
      </c>
      <c r="C48" s="27" t="s">
        <v>70</v>
      </c>
      <c r="D48" s="28">
        <v>59.22</v>
      </c>
      <c r="E48" s="29" t="s">
        <v>26</v>
      </c>
      <c r="F48" s="30"/>
      <c r="G48" s="30"/>
      <c r="H48" s="26" t="s">
        <v>27</v>
      </c>
      <c r="I48" s="31">
        <f t="shared" si="0"/>
        <v>0</v>
      </c>
      <c r="J48" s="28">
        <f>D48*I48</f>
        <v>0</v>
      </c>
      <c r="K48" s="18"/>
      <c r="L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4"/>
      <c r="Z48" s="18"/>
      <c r="AA48" s="4"/>
      <c r="AB48" s="4"/>
      <c r="AC48" s="4"/>
      <c r="AD48" s="4"/>
    </row>
    <row r="49" spans="1:30" x14ac:dyDescent="0.3">
      <c r="A49" s="19" t="s">
        <v>64</v>
      </c>
      <c r="B49" s="20">
        <v>97167</v>
      </c>
      <c r="C49" s="21" t="s">
        <v>71</v>
      </c>
      <c r="D49" s="22">
        <v>59.22</v>
      </c>
      <c r="E49" s="23" t="s">
        <v>26</v>
      </c>
      <c r="F49" s="23"/>
      <c r="G49" s="23"/>
      <c r="H49" s="20" t="s">
        <v>27</v>
      </c>
      <c r="I49" s="20">
        <f t="shared" si="0"/>
        <v>0</v>
      </c>
      <c r="J49" s="24">
        <f>D49*I49</f>
        <v>0</v>
      </c>
      <c r="K49" s="18"/>
      <c r="L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4"/>
      <c r="AD49" s="18"/>
    </row>
    <row r="50" spans="1:30" x14ac:dyDescent="0.3">
      <c r="A50" s="25" t="s">
        <v>64</v>
      </c>
      <c r="B50" s="26">
        <v>97168</v>
      </c>
      <c r="C50" s="27" t="s">
        <v>72</v>
      </c>
      <c r="D50" s="28">
        <v>41</v>
      </c>
      <c r="E50" s="29" t="s">
        <v>26</v>
      </c>
      <c r="F50" s="30"/>
      <c r="G50" s="30"/>
      <c r="H50" s="26" t="s">
        <v>27</v>
      </c>
      <c r="I50" s="31">
        <f t="shared" si="0"/>
        <v>0</v>
      </c>
      <c r="J50" s="28">
        <f>D50*I50</f>
        <v>0</v>
      </c>
      <c r="K50" s="18"/>
      <c r="L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4"/>
      <c r="Z50" s="18"/>
      <c r="AA50" s="4"/>
      <c r="AB50" s="4"/>
      <c r="AC50" s="4"/>
      <c r="AD50" s="4"/>
    </row>
    <row r="51" spans="1:30" x14ac:dyDescent="0.3">
      <c r="A51" s="19" t="s">
        <v>64</v>
      </c>
      <c r="B51" s="20">
        <v>97530</v>
      </c>
      <c r="C51" s="21" t="s">
        <v>73</v>
      </c>
      <c r="D51" s="22">
        <v>22.21</v>
      </c>
      <c r="E51" s="23"/>
      <c r="F51" s="23"/>
      <c r="G51" s="23"/>
      <c r="H51" s="20">
        <v>15</v>
      </c>
      <c r="I51" s="20">
        <f t="shared" si="0"/>
        <v>0</v>
      </c>
      <c r="J51" s="24">
        <f t="shared" ref="J51:J60" si="2">IF(I51=0,0,LOOKUP(E51,_Min15,_Val15)*D51)*I51</f>
        <v>0</v>
      </c>
      <c r="K51" s="18"/>
      <c r="L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4"/>
      <c r="AD51" s="18"/>
    </row>
    <row r="52" spans="1:30" x14ac:dyDescent="0.3">
      <c r="A52" s="25" t="s">
        <v>64</v>
      </c>
      <c r="B52" s="26">
        <v>97533</v>
      </c>
      <c r="C52" s="27" t="s">
        <v>48</v>
      </c>
      <c r="D52" s="28">
        <v>38.15</v>
      </c>
      <c r="E52" s="29"/>
      <c r="F52" s="30"/>
      <c r="G52" s="30"/>
      <c r="H52" s="26">
        <v>15</v>
      </c>
      <c r="I52" s="31">
        <f t="shared" si="0"/>
        <v>0</v>
      </c>
      <c r="J52" s="28">
        <f t="shared" si="2"/>
        <v>0</v>
      </c>
      <c r="K52" s="18"/>
      <c r="L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4"/>
      <c r="Z52" s="18"/>
      <c r="AA52" s="4"/>
      <c r="AB52" s="4"/>
      <c r="AC52" s="4"/>
      <c r="AD52" s="4"/>
    </row>
    <row r="53" spans="1:30" x14ac:dyDescent="0.3">
      <c r="A53" s="19" t="s">
        <v>64</v>
      </c>
      <c r="B53" s="20">
        <v>97535</v>
      </c>
      <c r="C53" s="21" t="s">
        <v>74</v>
      </c>
      <c r="D53" s="22">
        <v>19.36</v>
      </c>
      <c r="E53" s="23"/>
      <c r="F53" s="23"/>
      <c r="G53" s="23"/>
      <c r="H53" s="20">
        <v>15</v>
      </c>
      <c r="I53" s="20">
        <f t="shared" si="0"/>
        <v>0</v>
      </c>
      <c r="J53" s="24">
        <f t="shared" si="2"/>
        <v>0</v>
      </c>
      <c r="K53" s="18"/>
      <c r="L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4"/>
      <c r="AD53" s="18"/>
    </row>
    <row r="54" spans="1:30" x14ac:dyDescent="0.3">
      <c r="A54" s="25" t="s">
        <v>64</v>
      </c>
      <c r="B54" s="26">
        <v>97537</v>
      </c>
      <c r="C54" s="27" t="s">
        <v>75</v>
      </c>
      <c r="D54" s="28">
        <v>18.79</v>
      </c>
      <c r="E54" s="29"/>
      <c r="F54" s="30"/>
      <c r="G54" s="30"/>
      <c r="H54" s="26">
        <v>15</v>
      </c>
      <c r="I54" s="31">
        <f t="shared" si="0"/>
        <v>0</v>
      </c>
      <c r="J54" s="28">
        <f t="shared" si="2"/>
        <v>0</v>
      </c>
      <c r="K54" s="18"/>
      <c r="L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4"/>
      <c r="Z54" s="18"/>
      <c r="AA54" s="4"/>
      <c r="AB54" s="4"/>
      <c r="AC54" s="4"/>
      <c r="AD54" s="4"/>
    </row>
    <row r="55" spans="1:30" x14ac:dyDescent="0.3">
      <c r="A55" s="19" t="s">
        <v>64</v>
      </c>
      <c r="B55" s="20">
        <v>97542</v>
      </c>
      <c r="C55" s="21" t="s">
        <v>76</v>
      </c>
      <c r="D55" s="22">
        <v>18.79</v>
      </c>
      <c r="E55" s="23"/>
      <c r="F55" s="23"/>
      <c r="G55" s="23"/>
      <c r="H55" s="20">
        <v>15</v>
      </c>
      <c r="I55" s="20">
        <f t="shared" si="0"/>
        <v>0</v>
      </c>
      <c r="J55" s="24">
        <f t="shared" si="2"/>
        <v>0</v>
      </c>
      <c r="K55" s="18"/>
      <c r="L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4"/>
      <c r="AD55" s="18"/>
    </row>
    <row r="56" spans="1:30" x14ac:dyDescent="0.3">
      <c r="A56" s="25" t="s">
        <v>64</v>
      </c>
      <c r="B56" s="26">
        <v>97750</v>
      </c>
      <c r="C56" s="27" t="s">
        <v>77</v>
      </c>
      <c r="D56" s="28">
        <v>20.12</v>
      </c>
      <c r="E56" s="29"/>
      <c r="F56" s="30"/>
      <c r="G56" s="30"/>
      <c r="H56" s="26">
        <v>15</v>
      </c>
      <c r="I56" s="31">
        <f t="shared" si="0"/>
        <v>0</v>
      </c>
      <c r="J56" s="28">
        <f t="shared" si="2"/>
        <v>0</v>
      </c>
      <c r="K56" s="18"/>
      <c r="L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4"/>
      <c r="Z56" s="18"/>
      <c r="AA56" s="4"/>
      <c r="AB56" s="4"/>
      <c r="AC56" s="4"/>
      <c r="AD56" s="4"/>
    </row>
    <row r="57" spans="1:30" x14ac:dyDescent="0.3">
      <c r="A57" s="19" t="s">
        <v>64</v>
      </c>
      <c r="B57" s="20">
        <v>97755</v>
      </c>
      <c r="C57" s="21" t="s">
        <v>78</v>
      </c>
      <c r="D57" s="22">
        <v>22.59</v>
      </c>
      <c r="E57" s="23"/>
      <c r="F57" s="23"/>
      <c r="G57" s="23"/>
      <c r="H57" s="20">
        <v>15</v>
      </c>
      <c r="I57" s="20">
        <f t="shared" si="0"/>
        <v>0</v>
      </c>
      <c r="J57" s="24">
        <f t="shared" si="2"/>
        <v>0</v>
      </c>
      <c r="K57" s="18"/>
      <c r="L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4"/>
      <c r="AD57" s="18"/>
    </row>
    <row r="58" spans="1:30" x14ac:dyDescent="0.3">
      <c r="A58" s="25" t="s">
        <v>64</v>
      </c>
      <c r="B58" s="26">
        <v>97760</v>
      </c>
      <c r="C58" s="27" t="s">
        <v>79</v>
      </c>
      <c r="D58" s="28">
        <v>29.04</v>
      </c>
      <c r="E58" s="29"/>
      <c r="F58" s="30"/>
      <c r="G58" s="30"/>
      <c r="H58" s="26">
        <v>15</v>
      </c>
      <c r="I58" s="31">
        <f t="shared" si="0"/>
        <v>0</v>
      </c>
      <c r="J58" s="28">
        <f t="shared" si="2"/>
        <v>0</v>
      </c>
      <c r="K58" s="18"/>
      <c r="L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4"/>
      <c r="Z58" s="18"/>
      <c r="AA58" s="4"/>
      <c r="AB58" s="4"/>
      <c r="AC58" s="4"/>
      <c r="AD58" s="4"/>
    </row>
    <row r="59" spans="1:30" x14ac:dyDescent="0.3">
      <c r="A59" s="19" t="s">
        <v>64</v>
      </c>
      <c r="B59" s="20">
        <v>97761</v>
      </c>
      <c r="C59" s="21" t="s">
        <v>80</v>
      </c>
      <c r="D59" s="22">
        <v>24.86</v>
      </c>
      <c r="E59" s="23"/>
      <c r="F59" s="23"/>
      <c r="G59" s="23"/>
      <c r="H59" s="20">
        <v>15</v>
      </c>
      <c r="I59" s="20">
        <f t="shared" si="0"/>
        <v>0</v>
      </c>
      <c r="J59" s="24">
        <f t="shared" si="2"/>
        <v>0</v>
      </c>
      <c r="K59" s="18"/>
      <c r="L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4"/>
      <c r="AD59" s="18"/>
    </row>
    <row r="60" spans="1:30" x14ac:dyDescent="0.3">
      <c r="A60" s="25" t="s">
        <v>64</v>
      </c>
      <c r="B60" s="26">
        <v>97763</v>
      </c>
      <c r="C60" s="27" t="s">
        <v>81</v>
      </c>
      <c r="D60" s="28">
        <v>31.89</v>
      </c>
      <c r="E60" s="29"/>
      <c r="F60" s="30"/>
      <c r="G60" s="30"/>
      <c r="H60" s="26">
        <v>15</v>
      </c>
      <c r="I60" s="31">
        <f t="shared" si="0"/>
        <v>0</v>
      </c>
      <c r="J60" s="28">
        <f t="shared" si="2"/>
        <v>0</v>
      </c>
      <c r="K60" s="18"/>
      <c r="L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4"/>
      <c r="Z60" s="18"/>
      <c r="AA60" s="4"/>
      <c r="AB60" s="4"/>
      <c r="AC60" s="4"/>
      <c r="AD60" s="4"/>
    </row>
    <row r="61" spans="1:30" x14ac:dyDescent="0.3">
      <c r="A61" s="19" t="s">
        <v>82</v>
      </c>
      <c r="B61" s="20">
        <v>90791</v>
      </c>
      <c r="C61" s="21" t="s">
        <v>52</v>
      </c>
      <c r="D61" s="22">
        <v>115.25</v>
      </c>
      <c r="E61" s="23" t="s">
        <v>26</v>
      </c>
      <c r="F61" s="23"/>
      <c r="G61" s="23"/>
      <c r="H61" s="20" t="s">
        <v>27</v>
      </c>
      <c r="I61" s="20">
        <f t="shared" si="0"/>
        <v>0</v>
      </c>
      <c r="J61" s="24">
        <f>D61*I61</f>
        <v>0</v>
      </c>
      <c r="K61" s="18"/>
      <c r="L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4"/>
      <c r="AD61" s="18"/>
    </row>
    <row r="62" spans="1:30" x14ac:dyDescent="0.3">
      <c r="A62" s="25" t="s">
        <v>82</v>
      </c>
      <c r="B62" s="26">
        <v>96130</v>
      </c>
      <c r="C62" s="27" t="s">
        <v>83</v>
      </c>
      <c r="D62" s="28">
        <v>68.900000000000006</v>
      </c>
      <c r="E62" s="29"/>
      <c r="F62" s="30"/>
      <c r="G62" s="30"/>
      <c r="H62" s="26">
        <v>60</v>
      </c>
      <c r="I62" s="31">
        <f t="shared" si="0"/>
        <v>0</v>
      </c>
      <c r="J62" s="28">
        <f>IF(I62=0,0,LOOKUP(E62,_Min60,_Val60)*D62)*I62</f>
        <v>0</v>
      </c>
      <c r="K62" s="18"/>
      <c r="L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4"/>
      <c r="Z62" s="18"/>
      <c r="AA62" s="4"/>
      <c r="AB62" s="4"/>
      <c r="AC62" s="4"/>
      <c r="AD62" s="4"/>
    </row>
    <row r="63" spans="1:30" x14ac:dyDescent="0.3">
      <c r="A63" s="19" t="s">
        <v>82</v>
      </c>
      <c r="B63" s="20">
        <v>96131</v>
      </c>
      <c r="C63" s="21" t="s">
        <v>84</v>
      </c>
      <c r="D63" s="22">
        <v>49.73</v>
      </c>
      <c r="E63" s="23"/>
      <c r="F63" s="23"/>
      <c r="G63" s="23"/>
      <c r="H63" s="20">
        <v>60</v>
      </c>
      <c r="I63" s="20">
        <f t="shared" si="0"/>
        <v>0</v>
      </c>
      <c r="J63" s="24">
        <f>IF(I63=0,0,LOOKUP(E63,_Min60,_Val60)*D63)*I63</f>
        <v>0</v>
      </c>
      <c r="K63" s="18"/>
      <c r="L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4"/>
      <c r="AD63" s="18"/>
    </row>
    <row r="64" spans="1:30" x14ac:dyDescent="0.3">
      <c r="A64" s="25" t="s">
        <v>82</v>
      </c>
      <c r="B64" s="26">
        <v>96136</v>
      </c>
      <c r="C64" s="27" t="s">
        <v>85</v>
      </c>
      <c r="D64" s="28">
        <v>25.05</v>
      </c>
      <c r="E64" s="29"/>
      <c r="F64" s="30"/>
      <c r="G64" s="30"/>
      <c r="H64" s="26">
        <v>30</v>
      </c>
      <c r="I64" s="31">
        <f t="shared" si="0"/>
        <v>0</v>
      </c>
      <c r="J64" s="28">
        <f>IF(I64=0,0,LOOKUP(E64,_Min30,_Val30)*D64)*I64</f>
        <v>0</v>
      </c>
      <c r="K64" s="18"/>
      <c r="L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4"/>
      <c r="Z64" s="18"/>
      <c r="AA64" s="4"/>
      <c r="AB64" s="4"/>
      <c r="AC64" s="4"/>
      <c r="AD64" s="4"/>
    </row>
    <row r="65" spans="1:30" x14ac:dyDescent="0.3">
      <c r="A65" s="19" t="s">
        <v>82</v>
      </c>
      <c r="B65" s="20">
        <v>96137</v>
      </c>
      <c r="C65" s="21" t="s">
        <v>86</v>
      </c>
      <c r="D65" s="22">
        <v>23.16</v>
      </c>
      <c r="E65" s="23"/>
      <c r="F65" s="23"/>
      <c r="G65" s="23"/>
      <c r="H65" s="20">
        <v>30</v>
      </c>
      <c r="I65" s="20">
        <f t="shared" si="0"/>
        <v>0</v>
      </c>
      <c r="J65" s="24">
        <f>IF(I65=0,0,LOOKUP(E65,_Min30,_Val30)*D65)*I65</f>
        <v>0</v>
      </c>
      <c r="K65" s="18"/>
      <c r="L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4"/>
      <c r="AD65" s="18"/>
    </row>
    <row r="66" spans="1:30" x14ac:dyDescent="0.3">
      <c r="A66" s="25" t="s">
        <v>82</v>
      </c>
      <c r="B66" s="26" t="s">
        <v>53</v>
      </c>
      <c r="C66" s="27" t="s">
        <v>87</v>
      </c>
      <c r="D66" s="28">
        <v>17.72</v>
      </c>
      <c r="E66" s="29"/>
      <c r="F66" s="30"/>
      <c r="G66" s="30"/>
      <c r="H66" s="26">
        <v>15</v>
      </c>
      <c r="I66" s="31">
        <f t="shared" si="0"/>
        <v>0</v>
      </c>
      <c r="J66" s="28">
        <f>IF(I66=0,0,LOOKUP(E66,_Min15,_Val15)*D66)*I66</f>
        <v>0</v>
      </c>
      <c r="K66" s="18"/>
      <c r="L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4"/>
      <c r="Z66" s="18"/>
      <c r="AA66" s="4"/>
      <c r="AB66" s="4"/>
      <c r="AC66" s="4"/>
      <c r="AD66" s="4"/>
    </row>
    <row r="67" spans="1:30" x14ac:dyDescent="0.3">
      <c r="A67" s="19" t="s">
        <v>82</v>
      </c>
      <c r="B67" s="20" t="s">
        <v>55</v>
      </c>
      <c r="C67" s="21" t="s">
        <v>56</v>
      </c>
      <c r="D67" s="22">
        <v>5.91</v>
      </c>
      <c r="E67" s="23"/>
      <c r="F67" s="23"/>
      <c r="G67" s="23"/>
      <c r="H67" s="20">
        <v>15</v>
      </c>
      <c r="I67" s="20">
        <f t="shared" si="0"/>
        <v>0</v>
      </c>
      <c r="J67" s="24">
        <f>IF(I67=0,0,LOOKUP(E67,_Min15,_Val15)*D67)*I67</f>
        <v>0</v>
      </c>
      <c r="K67" s="18"/>
      <c r="L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4"/>
      <c r="AD67" s="18"/>
    </row>
    <row r="68" spans="1:30" x14ac:dyDescent="0.3">
      <c r="A68" s="25" t="s">
        <v>88</v>
      </c>
      <c r="B68" s="26">
        <v>95851</v>
      </c>
      <c r="C68" s="27" t="s">
        <v>65</v>
      </c>
      <c r="D68" s="28">
        <v>12.72</v>
      </c>
      <c r="E68" s="29" t="s">
        <v>26</v>
      </c>
      <c r="F68" s="30"/>
      <c r="G68" s="30"/>
      <c r="H68" s="26" t="s">
        <v>27</v>
      </c>
      <c r="I68" s="31">
        <f t="shared" si="0"/>
        <v>0</v>
      </c>
      <c r="J68" s="28">
        <f>D68*I68</f>
        <v>0</v>
      </c>
      <c r="K68" s="18"/>
      <c r="L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4"/>
      <c r="Z68" s="18"/>
      <c r="AA68" s="4"/>
      <c r="AB68" s="4"/>
      <c r="AC68" s="4"/>
      <c r="AD68" s="4"/>
    </row>
    <row r="69" spans="1:30" x14ac:dyDescent="0.3">
      <c r="A69" s="19" t="s">
        <v>88</v>
      </c>
      <c r="B69" s="20">
        <v>95852</v>
      </c>
      <c r="C69" s="21" t="s">
        <v>65</v>
      </c>
      <c r="D69" s="22">
        <v>10.44</v>
      </c>
      <c r="E69" s="23" t="s">
        <v>26</v>
      </c>
      <c r="F69" s="23"/>
      <c r="G69" s="23"/>
      <c r="H69" s="20" t="s">
        <v>27</v>
      </c>
      <c r="I69" s="20">
        <f t="shared" si="0"/>
        <v>0</v>
      </c>
      <c r="J69" s="24">
        <f>D69*I69</f>
        <v>0</v>
      </c>
      <c r="K69" s="18"/>
      <c r="L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4"/>
      <c r="AD69" s="18"/>
    </row>
    <row r="70" spans="1:30" x14ac:dyDescent="0.3">
      <c r="A70" s="25" t="s">
        <v>88</v>
      </c>
      <c r="B70" s="26">
        <v>97110</v>
      </c>
      <c r="C70" s="27" t="s">
        <v>66</v>
      </c>
      <c r="D70" s="28">
        <v>17.46</v>
      </c>
      <c r="E70" s="29"/>
      <c r="F70" s="30"/>
      <c r="G70" s="30"/>
      <c r="H70" s="26">
        <v>15</v>
      </c>
      <c r="I70" s="31">
        <f t="shared" si="0"/>
        <v>0</v>
      </c>
      <c r="J70" s="28">
        <f>IF(I70=0,0,LOOKUP(E70,_Min15,_Val15)*D70)*I70</f>
        <v>0</v>
      </c>
      <c r="K70" s="18"/>
      <c r="L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4"/>
      <c r="Z70" s="18"/>
      <c r="AA70" s="4"/>
      <c r="AB70" s="4"/>
      <c r="AC70" s="4"/>
      <c r="AD70" s="4"/>
    </row>
    <row r="71" spans="1:30" x14ac:dyDescent="0.3">
      <c r="A71" s="19" t="s">
        <v>88</v>
      </c>
      <c r="B71" s="20">
        <v>97112</v>
      </c>
      <c r="C71" s="21" t="s">
        <v>67</v>
      </c>
      <c r="D71" s="22">
        <v>19.93</v>
      </c>
      <c r="E71" s="23"/>
      <c r="F71" s="23"/>
      <c r="G71" s="23"/>
      <c r="H71" s="20">
        <v>15</v>
      </c>
      <c r="I71" s="20">
        <f t="shared" si="0"/>
        <v>0</v>
      </c>
      <c r="J71" s="24">
        <f>IF(I71=0,0,LOOKUP(E71,_Min15,_Val15)*D71)*I71</f>
        <v>0</v>
      </c>
      <c r="K71" s="18"/>
      <c r="L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4"/>
      <c r="AD71" s="18"/>
    </row>
    <row r="72" spans="1:30" x14ac:dyDescent="0.3">
      <c r="A72" s="25" t="s">
        <v>88</v>
      </c>
      <c r="B72" s="26">
        <v>97116</v>
      </c>
      <c r="C72" s="27" t="s">
        <v>89</v>
      </c>
      <c r="D72" s="28">
        <v>17.46</v>
      </c>
      <c r="E72" s="29"/>
      <c r="F72" s="30"/>
      <c r="G72" s="30"/>
      <c r="H72" s="26">
        <v>15</v>
      </c>
      <c r="I72" s="31">
        <f t="shared" si="0"/>
        <v>0</v>
      </c>
      <c r="J72" s="28">
        <f>IF(I72=0,0,LOOKUP(E72,_Min15,_Val15)*D72)*I72</f>
        <v>0</v>
      </c>
      <c r="K72" s="18"/>
      <c r="L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4"/>
      <c r="Z72" s="18"/>
      <c r="AA72" s="4"/>
      <c r="AB72" s="4"/>
      <c r="AC72" s="4"/>
      <c r="AD72" s="4"/>
    </row>
    <row r="73" spans="1:30" x14ac:dyDescent="0.3">
      <c r="A73" s="19" t="s">
        <v>88</v>
      </c>
      <c r="B73" s="20">
        <v>97124</v>
      </c>
      <c r="C73" s="21" t="s">
        <v>90</v>
      </c>
      <c r="D73" s="22">
        <v>17.84</v>
      </c>
      <c r="E73" s="23"/>
      <c r="F73" s="23"/>
      <c r="G73" s="23"/>
      <c r="H73" s="20">
        <v>15</v>
      </c>
      <c r="I73" s="20">
        <f t="shared" si="0"/>
        <v>0</v>
      </c>
      <c r="J73" s="24">
        <f>IF(I73=0,0,LOOKUP(E73,_Min15,_Val15)*D73)*I73</f>
        <v>0</v>
      </c>
      <c r="K73" s="18"/>
      <c r="L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4"/>
      <c r="AD73" s="18"/>
    </row>
    <row r="74" spans="1:30" x14ac:dyDescent="0.3">
      <c r="A74" s="25" t="s">
        <v>88</v>
      </c>
      <c r="B74" s="26">
        <v>97139</v>
      </c>
      <c r="C74" s="27" t="s">
        <v>91</v>
      </c>
      <c r="D74" s="28">
        <v>8.35</v>
      </c>
      <c r="E74" s="29"/>
      <c r="F74" s="30"/>
      <c r="G74" s="30"/>
      <c r="H74" s="26">
        <v>15</v>
      </c>
      <c r="I74" s="31">
        <f t="shared" si="0"/>
        <v>0</v>
      </c>
      <c r="J74" s="28">
        <f>IF(I74=0,0,LOOKUP(E74,_Min15,_Val15)*D74)*I74</f>
        <v>0</v>
      </c>
      <c r="K74" s="18"/>
      <c r="L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4"/>
      <c r="Z74" s="18"/>
      <c r="AA74" s="4"/>
      <c r="AB74" s="4"/>
      <c r="AC74" s="4"/>
      <c r="AD74" s="4"/>
    </row>
    <row r="75" spans="1:30" x14ac:dyDescent="0.3">
      <c r="A75" s="19" t="s">
        <v>88</v>
      </c>
      <c r="B75" s="20">
        <v>97150</v>
      </c>
      <c r="C75" s="21" t="s">
        <v>68</v>
      </c>
      <c r="D75" s="22">
        <v>10.44</v>
      </c>
      <c r="E75" s="23" t="s">
        <v>26</v>
      </c>
      <c r="F75" s="23"/>
      <c r="G75" s="23"/>
      <c r="H75" s="20" t="s">
        <v>27</v>
      </c>
      <c r="I75" s="20">
        <f t="shared" si="0"/>
        <v>0</v>
      </c>
      <c r="J75" s="24">
        <f>D75*I75</f>
        <v>0</v>
      </c>
      <c r="K75" s="18"/>
      <c r="L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4"/>
      <c r="AD75" s="18"/>
    </row>
    <row r="76" spans="1:30" x14ac:dyDescent="0.3">
      <c r="A76" s="25" t="s">
        <v>88</v>
      </c>
      <c r="B76" s="26">
        <v>97161</v>
      </c>
      <c r="C76" s="27" t="s">
        <v>92</v>
      </c>
      <c r="D76" s="28">
        <v>59.22</v>
      </c>
      <c r="E76" s="29" t="s">
        <v>26</v>
      </c>
      <c r="F76" s="30"/>
      <c r="G76" s="30"/>
      <c r="H76" s="26" t="s">
        <v>27</v>
      </c>
      <c r="I76" s="31">
        <f t="shared" si="0"/>
        <v>0</v>
      </c>
      <c r="J76" s="28">
        <f>D76*I76</f>
        <v>0</v>
      </c>
      <c r="K76" s="18"/>
      <c r="L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4"/>
      <c r="Z76" s="18"/>
      <c r="AA76" s="4"/>
      <c r="AB76" s="4"/>
      <c r="AC76" s="4"/>
      <c r="AD76" s="4"/>
    </row>
    <row r="77" spans="1:30" x14ac:dyDescent="0.3">
      <c r="A77" s="19" t="s">
        <v>88</v>
      </c>
      <c r="B77" s="20">
        <v>97162</v>
      </c>
      <c r="C77" s="21" t="s">
        <v>93</v>
      </c>
      <c r="D77" s="22">
        <v>59.22</v>
      </c>
      <c r="E77" s="23" t="s">
        <v>26</v>
      </c>
      <c r="F77" s="23"/>
      <c r="G77" s="23"/>
      <c r="H77" s="20" t="s">
        <v>27</v>
      </c>
      <c r="I77" s="20">
        <f t="shared" ref="I77:I104" si="3">F77*G77</f>
        <v>0</v>
      </c>
      <c r="J77" s="24">
        <f>D77*I77</f>
        <v>0</v>
      </c>
      <c r="K77" s="18"/>
      <c r="L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4"/>
      <c r="AD77" s="18"/>
    </row>
    <row r="78" spans="1:30" x14ac:dyDescent="0.3">
      <c r="A78" s="25" t="s">
        <v>88</v>
      </c>
      <c r="B78" s="26">
        <v>97163</v>
      </c>
      <c r="C78" s="27" t="s">
        <v>94</v>
      </c>
      <c r="D78" s="28">
        <v>59.22</v>
      </c>
      <c r="E78" s="29" t="s">
        <v>26</v>
      </c>
      <c r="F78" s="30"/>
      <c r="G78" s="30"/>
      <c r="H78" s="26" t="s">
        <v>27</v>
      </c>
      <c r="I78" s="31">
        <f t="shared" si="3"/>
        <v>0</v>
      </c>
      <c r="J78" s="28">
        <f>D78*I78</f>
        <v>0</v>
      </c>
      <c r="K78" s="18"/>
      <c r="L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4"/>
      <c r="Z78" s="18"/>
      <c r="AA78" s="4"/>
      <c r="AB78" s="4"/>
      <c r="AC78" s="4"/>
      <c r="AD78" s="4"/>
    </row>
    <row r="79" spans="1:30" x14ac:dyDescent="0.3">
      <c r="A79" s="19" t="s">
        <v>88</v>
      </c>
      <c r="B79" s="20">
        <v>97164</v>
      </c>
      <c r="C79" s="21" t="s">
        <v>95</v>
      </c>
      <c r="D79" s="22">
        <v>41.19</v>
      </c>
      <c r="E79" s="23" t="s">
        <v>26</v>
      </c>
      <c r="F79" s="23"/>
      <c r="G79" s="23"/>
      <c r="H79" s="20" t="s">
        <v>27</v>
      </c>
      <c r="I79" s="20">
        <f t="shared" si="3"/>
        <v>0</v>
      </c>
      <c r="J79" s="24">
        <f>D79*I79</f>
        <v>0</v>
      </c>
      <c r="K79" s="18"/>
      <c r="L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4"/>
      <c r="AD79" s="18"/>
    </row>
    <row r="80" spans="1:30" x14ac:dyDescent="0.3">
      <c r="A80" s="25" t="s">
        <v>88</v>
      </c>
      <c r="B80" s="26">
        <v>97530</v>
      </c>
      <c r="C80" s="27" t="s">
        <v>73</v>
      </c>
      <c r="D80" s="28">
        <v>22.21</v>
      </c>
      <c r="E80" s="29"/>
      <c r="F80" s="30"/>
      <c r="G80" s="30"/>
      <c r="H80" s="26">
        <v>15</v>
      </c>
      <c r="I80" s="31">
        <f t="shared" si="3"/>
        <v>0</v>
      </c>
      <c r="J80" s="28">
        <f t="shared" ref="J80:J88" si="4">IF(I80=0,0,LOOKUP(E80,_Min15,_Val15)*D80)*I80</f>
        <v>0</v>
      </c>
      <c r="K80" s="18"/>
      <c r="L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4"/>
      <c r="Z80" s="18"/>
      <c r="AA80" s="4"/>
      <c r="AB80" s="4"/>
      <c r="AC80" s="4"/>
      <c r="AD80" s="4"/>
    </row>
    <row r="81" spans="1:30" x14ac:dyDescent="0.3">
      <c r="A81" s="19" t="s">
        <v>88</v>
      </c>
      <c r="B81" s="20">
        <v>97535</v>
      </c>
      <c r="C81" s="21" t="s">
        <v>96</v>
      </c>
      <c r="D81" s="22">
        <v>19.36</v>
      </c>
      <c r="E81" s="23"/>
      <c r="F81" s="23"/>
      <c r="G81" s="23"/>
      <c r="H81" s="20">
        <v>15</v>
      </c>
      <c r="I81" s="20">
        <f t="shared" si="3"/>
        <v>0</v>
      </c>
      <c r="J81" s="24">
        <f t="shared" si="4"/>
        <v>0</v>
      </c>
      <c r="K81" s="18"/>
      <c r="L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4"/>
      <c r="AD81" s="18"/>
    </row>
    <row r="82" spans="1:30" x14ac:dyDescent="0.3">
      <c r="A82" s="25" t="s">
        <v>88</v>
      </c>
      <c r="B82" s="26">
        <v>97537</v>
      </c>
      <c r="C82" s="27" t="s">
        <v>75</v>
      </c>
      <c r="D82" s="28">
        <v>18.79</v>
      </c>
      <c r="E82" s="29"/>
      <c r="F82" s="30"/>
      <c r="G82" s="30"/>
      <c r="H82" s="26">
        <v>15</v>
      </c>
      <c r="I82" s="31">
        <f t="shared" si="3"/>
        <v>0</v>
      </c>
      <c r="J82" s="28">
        <f t="shared" si="4"/>
        <v>0</v>
      </c>
      <c r="K82" s="18"/>
      <c r="L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4"/>
      <c r="Z82" s="18"/>
      <c r="AA82" s="4"/>
      <c r="AB82" s="4"/>
      <c r="AC82" s="4"/>
      <c r="AD82" s="4"/>
    </row>
    <row r="83" spans="1:30" x14ac:dyDescent="0.3">
      <c r="A83" s="19" t="s">
        <v>88</v>
      </c>
      <c r="B83" s="20">
        <v>97542</v>
      </c>
      <c r="C83" s="21" t="s">
        <v>97</v>
      </c>
      <c r="D83" s="22">
        <v>18.79</v>
      </c>
      <c r="E83" s="23"/>
      <c r="F83" s="23"/>
      <c r="G83" s="23"/>
      <c r="H83" s="20">
        <v>15</v>
      </c>
      <c r="I83" s="20">
        <f t="shared" si="3"/>
        <v>0</v>
      </c>
      <c r="J83" s="24">
        <f t="shared" si="4"/>
        <v>0</v>
      </c>
      <c r="K83" s="18"/>
      <c r="L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4"/>
      <c r="AD83" s="18"/>
    </row>
    <row r="84" spans="1:30" x14ac:dyDescent="0.3">
      <c r="A84" s="25" t="s">
        <v>88</v>
      </c>
      <c r="B84" s="26">
        <v>97750</v>
      </c>
      <c r="C84" s="27" t="s">
        <v>77</v>
      </c>
      <c r="D84" s="28">
        <v>20.12</v>
      </c>
      <c r="E84" s="29"/>
      <c r="F84" s="30"/>
      <c r="G84" s="30"/>
      <c r="H84" s="26">
        <v>15</v>
      </c>
      <c r="I84" s="31">
        <f t="shared" si="3"/>
        <v>0</v>
      </c>
      <c r="J84" s="28">
        <f t="shared" si="4"/>
        <v>0</v>
      </c>
      <c r="K84" s="18"/>
      <c r="L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4"/>
      <c r="Z84" s="18"/>
      <c r="AA84" s="4"/>
      <c r="AB84" s="4"/>
      <c r="AC84" s="4"/>
      <c r="AD84" s="4"/>
    </row>
    <row r="85" spans="1:30" x14ac:dyDescent="0.3">
      <c r="A85" s="19" t="s">
        <v>88</v>
      </c>
      <c r="B85" s="20">
        <v>97755</v>
      </c>
      <c r="C85" s="21" t="s">
        <v>78</v>
      </c>
      <c r="D85" s="22">
        <v>22.59</v>
      </c>
      <c r="E85" s="23"/>
      <c r="F85" s="23"/>
      <c r="G85" s="23"/>
      <c r="H85" s="20">
        <v>15</v>
      </c>
      <c r="I85" s="20">
        <f t="shared" si="3"/>
        <v>0</v>
      </c>
      <c r="J85" s="24">
        <f t="shared" si="4"/>
        <v>0</v>
      </c>
      <c r="K85" s="18"/>
      <c r="L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4"/>
      <c r="AD85" s="18"/>
    </row>
    <row r="86" spans="1:30" x14ac:dyDescent="0.3">
      <c r="A86" s="25" t="s">
        <v>88</v>
      </c>
      <c r="B86" s="26">
        <v>97760</v>
      </c>
      <c r="C86" s="27" t="s">
        <v>98</v>
      </c>
      <c r="D86" s="28">
        <v>29.04</v>
      </c>
      <c r="E86" s="29"/>
      <c r="F86" s="30"/>
      <c r="G86" s="30"/>
      <c r="H86" s="26">
        <v>15</v>
      </c>
      <c r="I86" s="31">
        <f t="shared" si="3"/>
        <v>0</v>
      </c>
      <c r="J86" s="28">
        <f t="shared" si="4"/>
        <v>0</v>
      </c>
      <c r="K86" s="18"/>
      <c r="L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4"/>
      <c r="Z86" s="18"/>
      <c r="AA86" s="4"/>
      <c r="AB86" s="4"/>
      <c r="AC86" s="4"/>
      <c r="AD86" s="4"/>
    </row>
    <row r="87" spans="1:30" x14ac:dyDescent="0.3">
      <c r="A87" s="19" t="s">
        <v>88</v>
      </c>
      <c r="B87" s="20">
        <v>97761</v>
      </c>
      <c r="C87" s="21" t="s">
        <v>80</v>
      </c>
      <c r="D87" s="22">
        <v>24.86</v>
      </c>
      <c r="E87" s="23"/>
      <c r="F87" s="23"/>
      <c r="G87" s="23"/>
      <c r="H87" s="20">
        <v>15</v>
      </c>
      <c r="I87" s="20">
        <f t="shared" si="3"/>
        <v>0</v>
      </c>
      <c r="J87" s="24">
        <f t="shared" si="4"/>
        <v>0</v>
      </c>
      <c r="K87" s="18"/>
      <c r="L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4"/>
      <c r="AD87" s="18"/>
    </row>
    <row r="88" spans="1:30" x14ac:dyDescent="0.3">
      <c r="A88" s="25" t="s">
        <v>88</v>
      </c>
      <c r="B88" s="26">
        <v>97763</v>
      </c>
      <c r="C88" s="27" t="s">
        <v>81</v>
      </c>
      <c r="D88" s="28">
        <v>31.89</v>
      </c>
      <c r="E88" s="29"/>
      <c r="F88" s="30"/>
      <c r="G88" s="30"/>
      <c r="H88" s="26">
        <v>15</v>
      </c>
      <c r="I88" s="31">
        <f t="shared" si="3"/>
        <v>0</v>
      </c>
      <c r="J88" s="28">
        <f t="shared" si="4"/>
        <v>0</v>
      </c>
      <c r="K88" s="18"/>
      <c r="L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4"/>
      <c r="Z88" s="18"/>
      <c r="AA88" s="4"/>
      <c r="AB88" s="4"/>
      <c r="AC88" s="4"/>
      <c r="AD88" s="4"/>
    </row>
    <row r="89" spans="1:30" x14ac:dyDescent="0.3">
      <c r="A89" s="19" t="s">
        <v>99</v>
      </c>
      <c r="B89" s="20">
        <v>92507</v>
      </c>
      <c r="C89" s="21" t="s">
        <v>25</v>
      </c>
      <c r="D89" s="22">
        <v>44.79</v>
      </c>
      <c r="E89" s="23" t="s">
        <v>26</v>
      </c>
      <c r="F89" s="23"/>
      <c r="G89" s="23"/>
      <c r="H89" s="20" t="s">
        <v>27</v>
      </c>
      <c r="I89" s="20">
        <f t="shared" si="3"/>
        <v>0</v>
      </c>
      <c r="J89" s="24">
        <f t="shared" ref="J89:J97" si="5">D89*I89</f>
        <v>0</v>
      </c>
      <c r="K89" s="18"/>
      <c r="L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4"/>
      <c r="AD89" s="18"/>
    </row>
    <row r="90" spans="1:30" x14ac:dyDescent="0.3">
      <c r="A90" s="25" t="s">
        <v>99</v>
      </c>
      <c r="B90" s="26">
        <v>92508</v>
      </c>
      <c r="C90" s="27" t="s">
        <v>28</v>
      </c>
      <c r="D90" s="28">
        <v>14.05</v>
      </c>
      <c r="E90" s="29" t="s">
        <v>26</v>
      </c>
      <c r="F90" s="30"/>
      <c r="G90" s="30"/>
      <c r="H90" s="26" t="s">
        <v>27</v>
      </c>
      <c r="I90" s="31">
        <f t="shared" si="3"/>
        <v>0</v>
      </c>
      <c r="J90" s="28">
        <f t="shared" si="5"/>
        <v>0</v>
      </c>
      <c r="K90" s="18"/>
      <c r="L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4"/>
      <c r="Z90" s="18"/>
      <c r="AA90" s="4"/>
      <c r="AB90" s="4"/>
      <c r="AC90" s="4"/>
      <c r="AD90" s="4"/>
    </row>
    <row r="91" spans="1:30" x14ac:dyDescent="0.3">
      <c r="A91" s="19" t="s">
        <v>99</v>
      </c>
      <c r="B91" s="20">
        <v>92521</v>
      </c>
      <c r="C91" s="21" t="s">
        <v>29</v>
      </c>
      <c r="D91" s="22">
        <v>78.010000000000005</v>
      </c>
      <c r="E91" s="23" t="s">
        <v>26</v>
      </c>
      <c r="F91" s="23"/>
      <c r="G91" s="23"/>
      <c r="H91" s="20" t="s">
        <v>27</v>
      </c>
      <c r="I91" s="20">
        <f t="shared" si="3"/>
        <v>0</v>
      </c>
      <c r="J91" s="24">
        <f t="shared" si="5"/>
        <v>0</v>
      </c>
      <c r="K91" s="18"/>
      <c r="L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4"/>
      <c r="AD91" s="18"/>
    </row>
    <row r="92" spans="1:30" x14ac:dyDescent="0.3">
      <c r="A92" s="25" t="s">
        <v>99</v>
      </c>
      <c r="B92" s="26">
        <v>92522</v>
      </c>
      <c r="C92" s="27" t="s">
        <v>30</v>
      </c>
      <c r="D92" s="28">
        <v>64.91</v>
      </c>
      <c r="E92" s="29" t="s">
        <v>26</v>
      </c>
      <c r="F92" s="30"/>
      <c r="G92" s="30"/>
      <c r="H92" s="26" t="s">
        <v>27</v>
      </c>
      <c r="I92" s="31">
        <f t="shared" si="3"/>
        <v>0</v>
      </c>
      <c r="J92" s="28">
        <f t="shared" si="5"/>
        <v>0</v>
      </c>
      <c r="K92" s="18"/>
      <c r="L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4"/>
      <c r="Z92" s="18"/>
      <c r="AA92" s="4"/>
      <c r="AB92" s="4"/>
      <c r="AC92" s="4"/>
      <c r="AD92" s="4"/>
    </row>
    <row r="93" spans="1:30" x14ac:dyDescent="0.3">
      <c r="A93" s="19" t="s">
        <v>99</v>
      </c>
      <c r="B93" s="20">
        <v>92523</v>
      </c>
      <c r="C93" s="21" t="s">
        <v>31</v>
      </c>
      <c r="D93" s="22">
        <v>133.62</v>
      </c>
      <c r="E93" s="23" t="s">
        <v>26</v>
      </c>
      <c r="F93" s="23"/>
      <c r="G93" s="23"/>
      <c r="H93" s="20" t="s">
        <v>27</v>
      </c>
      <c r="I93" s="20">
        <f t="shared" si="3"/>
        <v>0</v>
      </c>
      <c r="J93" s="24">
        <f t="shared" si="5"/>
        <v>0</v>
      </c>
      <c r="K93" s="18"/>
      <c r="L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4"/>
      <c r="AD93" s="18"/>
    </row>
    <row r="94" spans="1:30" x14ac:dyDescent="0.3">
      <c r="A94" s="25" t="s">
        <v>99</v>
      </c>
      <c r="B94" s="26">
        <v>92524</v>
      </c>
      <c r="C94" s="27" t="s">
        <v>32</v>
      </c>
      <c r="D94" s="28">
        <v>64.150000000000006</v>
      </c>
      <c r="E94" s="29" t="s">
        <v>26</v>
      </c>
      <c r="F94" s="30"/>
      <c r="G94" s="30"/>
      <c r="H94" s="26" t="s">
        <v>27</v>
      </c>
      <c r="I94" s="31">
        <f t="shared" si="3"/>
        <v>0</v>
      </c>
      <c r="J94" s="28">
        <f t="shared" si="5"/>
        <v>0</v>
      </c>
      <c r="K94" s="18"/>
      <c r="L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4"/>
      <c r="Z94" s="18"/>
      <c r="AA94" s="4"/>
      <c r="AB94" s="4"/>
      <c r="AC94" s="4"/>
      <c r="AD94" s="4"/>
    </row>
    <row r="95" spans="1:30" x14ac:dyDescent="0.3">
      <c r="A95" s="19" t="s">
        <v>99</v>
      </c>
      <c r="B95" s="20">
        <v>92551</v>
      </c>
      <c r="C95" s="21" t="s">
        <v>33</v>
      </c>
      <c r="D95" s="22">
        <v>7.4</v>
      </c>
      <c r="E95" s="23" t="s">
        <v>26</v>
      </c>
      <c r="F95" s="23"/>
      <c r="G95" s="23"/>
      <c r="H95" s="20" t="s">
        <v>27</v>
      </c>
      <c r="I95" s="20">
        <f t="shared" si="3"/>
        <v>0</v>
      </c>
      <c r="J95" s="24">
        <f t="shared" si="5"/>
        <v>0</v>
      </c>
      <c r="K95" s="18"/>
      <c r="L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4"/>
      <c r="AD95" s="18"/>
    </row>
    <row r="96" spans="1:30" x14ac:dyDescent="0.3">
      <c r="A96" s="25" t="s">
        <v>99</v>
      </c>
      <c r="B96" s="26">
        <v>92568</v>
      </c>
      <c r="C96" s="27" t="s">
        <v>40</v>
      </c>
      <c r="D96" s="28">
        <v>8.92</v>
      </c>
      <c r="E96" s="29" t="s">
        <v>26</v>
      </c>
      <c r="F96" s="30"/>
      <c r="G96" s="30"/>
      <c r="H96" s="26" t="s">
        <v>27</v>
      </c>
      <c r="I96" s="31">
        <f t="shared" si="3"/>
        <v>0</v>
      </c>
      <c r="J96" s="28">
        <f t="shared" si="5"/>
        <v>0</v>
      </c>
      <c r="K96" s="18"/>
      <c r="L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4"/>
      <c r="Z96" s="18"/>
      <c r="AA96" s="4"/>
      <c r="AB96" s="4"/>
      <c r="AC96" s="4"/>
      <c r="AD96" s="4"/>
    </row>
    <row r="97" spans="1:30" x14ac:dyDescent="0.3">
      <c r="A97" s="19" t="s">
        <v>99</v>
      </c>
      <c r="B97" s="20">
        <v>92570</v>
      </c>
      <c r="C97" s="21" t="s">
        <v>100</v>
      </c>
      <c r="D97" s="22">
        <v>18.79</v>
      </c>
      <c r="E97" s="23" t="s">
        <v>26</v>
      </c>
      <c r="F97" s="23"/>
      <c r="G97" s="23"/>
      <c r="H97" s="20" t="s">
        <v>27</v>
      </c>
      <c r="I97" s="20">
        <f t="shared" si="3"/>
        <v>0</v>
      </c>
      <c r="J97" s="24">
        <f t="shared" si="5"/>
        <v>0</v>
      </c>
      <c r="K97" s="18"/>
      <c r="L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4"/>
      <c r="AD97" s="18"/>
    </row>
    <row r="98" spans="1:30" x14ac:dyDescent="0.3">
      <c r="A98" s="25" t="s">
        <v>99</v>
      </c>
      <c r="B98" s="26">
        <v>92607</v>
      </c>
      <c r="C98" s="27" t="s">
        <v>101</v>
      </c>
      <c r="D98" s="28">
        <v>73.069999999999993</v>
      </c>
      <c r="E98" s="29"/>
      <c r="F98" s="30"/>
      <c r="G98" s="30"/>
      <c r="H98" s="26">
        <v>60</v>
      </c>
      <c r="I98" s="31">
        <f t="shared" si="3"/>
        <v>0</v>
      </c>
      <c r="J98" s="28">
        <f>IF(I98=0,0,LOOKUP(E98,_Min60,_Val60)*D98)*I98</f>
        <v>0</v>
      </c>
      <c r="K98" s="18"/>
      <c r="L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4"/>
      <c r="Z98" s="18"/>
      <c r="AA98" s="4"/>
      <c r="AB98" s="4"/>
      <c r="AC98" s="4"/>
      <c r="AD98" s="4"/>
    </row>
    <row r="99" spans="1:30" x14ac:dyDescent="0.3">
      <c r="A99" s="19" t="s">
        <v>99</v>
      </c>
      <c r="B99" s="20">
        <v>92608</v>
      </c>
      <c r="C99" s="21" t="s">
        <v>102</v>
      </c>
      <c r="D99" s="22">
        <v>28.66</v>
      </c>
      <c r="E99" s="23"/>
      <c r="F99" s="23"/>
      <c r="G99" s="23"/>
      <c r="H99" s="20">
        <v>30</v>
      </c>
      <c r="I99" s="20">
        <f t="shared" si="3"/>
        <v>0</v>
      </c>
      <c r="J99" s="24">
        <f>IF(I99=0,0,LOOKUP(E99,_Min30,_Val30)*D99)*I99</f>
        <v>0</v>
      </c>
      <c r="K99" s="18"/>
      <c r="L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4"/>
      <c r="AD99" s="18"/>
    </row>
    <row r="100" spans="1:30" x14ac:dyDescent="0.3">
      <c r="A100" s="25" t="s">
        <v>99</v>
      </c>
      <c r="B100" s="26">
        <v>92609</v>
      </c>
      <c r="C100" s="27" t="s">
        <v>103</v>
      </c>
      <c r="D100" s="28">
        <v>60.93</v>
      </c>
      <c r="E100" s="29" t="s">
        <v>26</v>
      </c>
      <c r="F100" s="30"/>
      <c r="G100" s="30"/>
      <c r="H100" s="26" t="s">
        <v>27</v>
      </c>
      <c r="I100" s="31">
        <f t="shared" si="3"/>
        <v>0</v>
      </c>
      <c r="J100" s="28">
        <f>D100*I100</f>
        <v>0</v>
      </c>
      <c r="K100" s="18"/>
      <c r="L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4"/>
      <c r="Z100" s="18"/>
      <c r="AA100" s="4"/>
      <c r="AB100" s="4"/>
      <c r="AC100" s="4"/>
      <c r="AD100" s="4"/>
    </row>
    <row r="101" spans="1:30" x14ac:dyDescent="0.3">
      <c r="A101" s="19" t="s">
        <v>99</v>
      </c>
      <c r="B101" s="20">
        <v>92610</v>
      </c>
      <c r="C101" s="21" t="s">
        <v>104</v>
      </c>
      <c r="D101" s="22">
        <v>49.92</v>
      </c>
      <c r="E101" s="23" t="s">
        <v>26</v>
      </c>
      <c r="F101" s="23"/>
      <c r="G101" s="23"/>
      <c r="H101" s="20" t="s">
        <v>27</v>
      </c>
      <c r="I101" s="20">
        <f t="shared" si="3"/>
        <v>0</v>
      </c>
      <c r="J101" s="24">
        <f>D101*I101</f>
        <v>0</v>
      </c>
      <c r="K101" s="18"/>
      <c r="L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4"/>
      <c r="AD101" s="18"/>
    </row>
    <row r="102" spans="1:30" x14ac:dyDescent="0.3">
      <c r="A102" s="25" t="s">
        <v>99</v>
      </c>
      <c r="B102" s="26">
        <v>97533</v>
      </c>
      <c r="C102" s="27" t="s">
        <v>48</v>
      </c>
      <c r="D102" s="28">
        <v>38.15</v>
      </c>
      <c r="E102" s="29"/>
      <c r="F102" s="30"/>
      <c r="G102" s="30"/>
      <c r="H102" s="26">
        <v>15</v>
      </c>
      <c r="I102" s="31">
        <f t="shared" si="3"/>
        <v>0</v>
      </c>
      <c r="J102" s="28">
        <f>IF(I102=0,0,LOOKUP(E102,_Min15,_Val15)*D102)*I102</f>
        <v>0</v>
      </c>
      <c r="K102" s="18"/>
      <c r="L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4"/>
      <c r="Z102" s="18"/>
      <c r="AA102" s="4"/>
      <c r="AB102" s="4"/>
      <c r="AC102" s="4"/>
      <c r="AD102" s="4"/>
    </row>
    <row r="103" spans="1:30" x14ac:dyDescent="0.3">
      <c r="A103" s="19" t="s">
        <v>99</v>
      </c>
      <c r="B103" s="20" t="s">
        <v>49</v>
      </c>
      <c r="C103" s="21" t="s">
        <v>50</v>
      </c>
      <c r="D103" s="22">
        <v>49.6</v>
      </c>
      <c r="E103" s="23" t="s">
        <v>26</v>
      </c>
      <c r="F103" s="23"/>
      <c r="G103" s="23"/>
      <c r="H103" s="20" t="s">
        <v>27</v>
      </c>
      <c r="I103" s="20">
        <f t="shared" si="3"/>
        <v>0</v>
      </c>
      <c r="J103" s="24">
        <f>D103*I103</f>
        <v>0</v>
      </c>
      <c r="K103" s="18"/>
      <c r="L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4"/>
      <c r="AD103" s="18"/>
    </row>
    <row r="104" spans="1:30" x14ac:dyDescent="0.3">
      <c r="A104" s="25" t="s">
        <v>105</v>
      </c>
      <c r="B104" s="26" t="s">
        <v>106</v>
      </c>
      <c r="C104" s="27" t="s">
        <v>107</v>
      </c>
      <c r="D104" s="28">
        <v>24.63</v>
      </c>
      <c r="E104" s="29" t="s">
        <v>26</v>
      </c>
      <c r="F104" s="30"/>
      <c r="G104" s="30"/>
      <c r="H104" s="26" t="s">
        <v>27</v>
      </c>
      <c r="I104" s="31">
        <f t="shared" si="3"/>
        <v>0</v>
      </c>
      <c r="J104" s="28">
        <f>D104*I104</f>
        <v>0</v>
      </c>
      <c r="K104" s="18"/>
      <c r="L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4"/>
      <c r="Z104" s="18"/>
      <c r="AA104" s="4"/>
      <c r="AB104" s="4"/>
      <c r="AC104" s="4"/>
      <c r="AD104" s="4"/>
    </row>
    <row r="105" spans="1:30" ht="52.5" customHeight="1" x14ac:dyDescent="0.3">
      <c r="A105" s="32"/>
      <c r="B105" s="32"/>
      <c r="C105" s="32"/>
      <c r="D105" s="34" t="s">
        <v>110</v>
      </c>
      <c r="E105" s="34"/>
      <c r="F105" s="34"/>
      <c r="G105" s="34"/>
      <c r="H105" s="34"/>
      <c r="I105" s="35"/>
      <c r="J105" s="33">
        <f>(SUM(J13:J104))</f>
        <v>0</v>
      </c>
      <c r="K105" s="18"/>
      <c r="L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4"/>
      <c r="AD105" s="4"/>
    </row>
  </sheetData>
  <mergeCells count="5">
    <mergeCell ref="D105:I105"/>
    <mergeCell ref="A11:C11"/>
    <mergeCell ref="A1:J1"/>
    <mergeCell ref="A2:J2"/>
    <mergeCell ref="A3:J3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Medicaid Reimbursement Calc</vt:lpstr>
      <vt:lpstr>_Min15</vt:lpstr>
      <vt:lpstr>_Min30</vt:lpstr>
      <vt:lpstr>_Min60</vt:lpstr>
      <vt:lpstr>_Nurse</vt:lpstr>
      <vt:lpstr>_Val15</vt:lpstr>
      <vt:lpstr>_Val30</vt:lpstr>
      <vt:lpstr>_Val60</vt:lpstr>
      <vt:lpstr>'Medicaid Reimbursement Calc'!Print_Area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Medicaid Reimbursement Calculator for Safety Net Application</dc:title>
  <dc:subject>Safety Net</dc:subject>
  <dc:creator>OSPI, Special Education</dc:creator>
  <cp:lastModifiedBy>Amber O’Donnell</cp:lastModifiedBy>
  <dcterms:created xsi:type="dcterms:W3CDTF">2023-09-25T16:01:03Z</dcterms:created>
  <dcterms:modified xsi:type="dcterms:W3CDTF">2023-11-17T17:30:16Z</dcterms:modified>
</cp:coreProperties>
</file>